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80" windowWidth="16845" windowHeight="10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'Sheet1'!$A$1:$P$41</definedName>
  </definedNames>
  <calcPr fullCalcOnLoad="1"/>
</workbook>
</file>

<file path=xl/sharedStrings.xml><?xml version="1.0" encoding="utf-8"?>
<sst xmlns="http://schemas.openxmlformats.org/spreadsheetml/2006/main" count="78" uniqueCount="31">
  <si>
    <t>Lothian Road - beside Filmhouse</t>
  </si>
  <si>
    <t>Northbound - towards city centre</t>
  </si>
  <si>
    <t>Southbound - away from city centre</t>
  </si>
  <si>
    <t>Time</t>
  </si>
  <si>
    <t>Bikes</t>
  </si>
  <si>
    <t>Commercial</t>
  </si>
  <si>
    <t>Private</t>
  </si>
  <si>
    <t>Total</t>
  </si>
  <si>
    <t>Bikes %</t>
  </si>
  <si>
    <t>7.45-8.00</t>
  </si>
  <si>
    <t>8.00-8.15</t>
  </si>
  <si>
    <t>8.15-8.30</t>
  </si>
  <si>
    <t>8.30-8.45</t>
  </si>
  <si>
    <t>8.45-9.00</t>
  </si>
  <si>
    <t>9.00-9.15</t>
  </si>
  <si>
    <t>Total 8-9</t>
  </si>
  <si>
    <t>Total 7.45-9.15</t>
  </si>
  <si>
    <t>Forrest Road / Bristo Place</t>
  </si>
  <si>
    <t>northbound</t>
  </si>
  <si>
    <t>southbound</t>
  </si>
  <si>
    <t>Single occupancy cars</t>
  </si>
  <si>
    <t>northbound (citybound)</t>
  </si>
  <si>
    <t>4 locations: Lothian Road + Forrest Road [totals for comparisons with other counts]</t>
  </si>
  <si>
    <t>southbound (out-of-centre)</t>
  </si>
  <si>
    <t>northbound + southbound</t>
  </si>
  <si>
    <t>number</t>
  </si>
  <si>
    <t>% of all cars</t>
  </si>
  <si>
    <t>SPOKES TRAFFIC COUNT  -  TUESDAY 12 MAY 2009</t>
  </si>
  <si>
    <t>Weather - fine</t>
  </si>
  <si>
    <t>Forrest Rd - note that Mound blocked off to all traffic due to tram works (not last year)</t>
  </si>
  <si>
    <t>Lothian Rd - note that now free-flow (except Princes St) at foot of Lothian Rd - were restrictions last year we think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</si>
</sst>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workbookViewId="0" topLeftCell="A22">
      <selection activeCell="P41" sqref="A1:P41"/>
    </sheetView>
  </sheetViews>
  <sheetFormatPr defaultColWidth="9.140625" defaultRowHeight="12.75"/>
  <cols>
    <col min="1" max="1" width="8.57421875" style="1" customWidth="1"/>
    <col min="2" max="6" width="8.57421875" style="2" customWidth="1"/>
    <col min="7" max="7" width="6.7109375" style="2" customWidth="1"/>
    <col min="8" max="11" width="8.57421875" style="2" customWidth="1"/>
    <col min="12" max="13" width="10.00390625" style="2" customWidth="1"/>
    <col min="15" max="16384" width="10.00390625" style="2" customWidth="1"/>
  </cols>
  <sheetData>
    <row r="1" ht="15.75">
      <c r="A1" s="3" t="s">
        <v>27</v>
      </c>
    </row>
    <row r="3" spans="1:13" ht="13.5" customHeight="1">
      <c r="A3" s="4" t="s">
        <v>0</v>
      </c>
      <c r="M3" s="22" t="s">
        <v>20</v>
      </c>
    </row>
    <row r="4" spans="1:15" ht="12.75">
      <c r="A4" s="4"/>
      <c r="B4" s="2" t="s">
        <v>1</v>
      </c>
      <c r="G4" s="2" t="s">
        <v>2</v>
      </c>
      <c r="M4" s="2" t="s">
        <v>18</v>
      </c>
      <c r="O4" s="2" t="s">
        <v>19</v>
      </c>
    </row>
    <row r="5" spans="1:16" ht="12.75">
      <c r="A5" s="5" t="s">
        <v>3</v>
      </c>
      <c r="B5" s="6" t="s">
        <v>4</v>
      </c>
      <c r="C5" s="6" t="s">
        <v>5</v>
      </c>
      <c r="D5" s="7" t="s">
        <v>6</v>
      </c>
      <c r="E5" s="6" t="s">
        <v>7</v>
      </c>
      <c r="F5" s="6" t="s">
        <v>8</v>
      </c>
      <c r="G5" s="6" t="s">
        <v>4</v>
      </c>
      <c r="H5" s="6" t="s">
        <v>5</v>
      </c>
      <c r="I5" s="7" t="s">
        <v>6</v>
      </c>
      <c r="J5" s="8" t="s">
        <v>7</v>
      </c>
      <c r="K5" s="6" t="s">
        <v>8</v>
      </c>
      <c r="L5" s="26"/>
      <c r="M5" s="26" t="s">
        <v>25</v>
      </c>
      <c r="N5" s="27" t="s">
        <v>26</v>
      </c>
      <c r="O5" s="26" t="s">
        <v>25</v>
      </c>
      <c r="P5" s="27" t="s">
        <v>26</v>
      </c>
    </row>
    <row r="6" spans="1:16" ht="12.75">
      <c r="A6" s="1" t="s">
        <v>9</v>
      </c>
      <c r="B6" s="34">
        <v>26</v>
      </c>
      <c r="C6" s="34">
        <v>42</v>
      </c>
      <c r="D6" s="34">
        <v>136</v>
      </c>
      <c r="E6" s="26">
        <f aca="true" t="shared" si="0" ref="E6:E11">SUM(B6:D6)</f>
        <v>204</v>
      </c>
      <c r="F6" s="28">
        <f aca="true" t="shared" si="1" ref="F6:F13">B6/E6</f>
        <v>0.12745098039215685</v>
      </c>
      <c r="G6" s="34">
        <v>4</v>
      </c>
      <c r="H6" s="34">
        <v>62</v>
      </c>
      <c r="I6" s="34">
        <v>155</v>
      </c>
      <c r="J6" s="26">
        <f aca="true" t="shared" si="2" ref="J6:J11">SUM(G6:I6)</f>
        <v>221</v>
      </c>
      <c r="K6" s="28">
        <f aca="true" t="shared" si="3" ref="K6:K13">G6/J6</f>
        <v>0.01809954751131222</v>
      </c>
      <c r="L6" s="26"/>
      <c r="M6" s="26">
        <v>102</v>
      </c>
      <c r="N6" s="28">
        <f>M6/D6</f>
        <v>0.75</v>
      </c>
      <c r="O6" s="34">
        <v>112</v>
      </c>
      <c r="P6" s="28">
        <f>O6/I6</f>
        <v>0.7225806451612903</v>
      </c>
    </row>
    <row r="7" spans="1:16" s="10" customFormat="1" ht="12" customHeight="1">
      <c r="A7" s="1" t="s">
        <v>10</v>
      </c>
      <c r="B7" s="34">
        <v>34</v>
      </c>
      <c r="C7" s="34">
        <v>44</v>
      </c>
      <c r="D7" s="34">
        <v>153</v>
      </c>
      <c r="E7" s="26">
        <f t="shared" si="0"/>
        <v>231</v>
      </c>
      <c r="F7" s="28">
        <f t="shared" si="1"/>
        <v>0.1471861471861472</v>
      </c>
      <c r="G7" s="34">
        <v>5</v>
      </c>
      <c r="H7" s="34">
        <v>48</v>
      </c>
      <c r="I7" s="34">
        <v>160</v>
      </c>
      <c r="J7" s="26">
        <f t="shared" si="2"/>
        <v>213</v>
      </c>
      <c r="K7" s="28">
        <f t="shared" si="3"/>
        <v>0.023474178403755867</v>
      </c>
      <c r="L7" s="24"/>
      <c r="M7" s="24">
        <v>116</v>
      </c>
      <c r="N7" s="28">
        <f aca="true" t="shared" si="4" ref="N7:N13">M7/D7</f>
        <v>0.7581699346405228</v>
      </c>
      <c r="O7" s="34">
        <v>115</v>
      </c>
      <c r="P7" s="28">
        <f aca="true" t="shared" si="5" ref="P7:P13">O7/I7</f>
        <v>0.71875</v>
      </c>
    </row>
    <row r="8" spans="1:16" ht="12.75">
      <c r="A8" s="1" t="s">
        <v>11</v>
      </c>
      <c r="B8" s="34">
        <v>31</v>
      </c>
      <c r="C8" s="34">
        <v>47</v>
      </c>
      <c r="D8" s="34">
        <v>174</v>
      </c>
      <c r="E8" s="26">
        <f t="shared" si="0"/>
        <v>252</v>
      </c>
      <c r="F8" s="28">
        <f t="shared" si="1"/>
        <v>0.12301587301587301</v>
      </c>
      <c r="G8" s="34">
        <v>17</v>
      </c>
      <c r="H8" s="34">
        <v>56</v>
      </c>
      <c r="I8" s="34">
        <v>164</v>
      </c>
      <c r="J8" s="26">
        <f t="shared" si="2"/>
        <v>237</v>
      </c>
      <c r="K8" s="28">
        <f t="shared" si="3"/>
        <v>0.07172995780590717</v>
      </c>
      <c r="L8" s="26"/>
      <c r="M8" s="26">
        <v>136</v>
      </c>
      <c r="N8" s="28">
        <f t="shared" si="4"/>
        <v>0.7816091954022989</v>
      </c>
      <c r="O8" s="34">
        <v>118</v>
      </c>
      <c r="P8" s="28">
        <f t="shared" si="5"/>
        <v>0.7195121951219512</v>
      </c>
    </row>
    <row r="9" spans="1:16" ht="12.75">
      <c r="A9" s="1" t="s">
        <v>12</v>
      </c>
      <c r="B9" s="34">
        <v>47</v>
      </c>
      <c r="C9" s="34">
        <v>46</v>
      </c>
      <c r="D9" s="34">
        <v>192</v>
      </c>
      <c r="E9" s="26">
        <f t="shared" si="0"/>
        <v>285</v>
      </c>
      <c r="F9" s="28">
        <f t="shared" si="1"/>
        <v>0.1649122807017544</v>
      </c>
      <c r="G9" s="34">
        <v>9</v>
      </c>
      <c r="H9" s="34">
        <v>60</v>
      </c>
      <c r="I9" s="34">
        <v>144</v>
      </c>
      <c r="J9" s="26">
        <f t="shared" si="2"/>
        <v>213</v>
      </c>
      <c r="K9" s="28">
        <f t="shared" si="3"/>
        <v>0.04225352112676056</v>
      </c>
      <c r="L9" s="26"/>
      <c r="M9" s="26">
        <v>148</v>
      </c>
      <c r="N9" s="28">
        <f t="shared" si="4"/>
        <v>0.7708333333333334</v>
      </c>
      <c r="O9" s="34">
        <v>110</v>
      </c>
      <c r="P9" s="28">
        <f t="shared" si="5"/>
        <v>0.7638888888888888</v>
      </c>
    </row>
    <row r="10" spans="1:16" ht="12.75">
      <c r="A10" s="1" t="s">
        <v>13</v>
      </c>
      <c r="B10" s="34">
        <v>56</v>
      </c>
      <c r="C10" s="34">
        <v>65</v>
      </c>
      <c r="D10" s="34">
        <v>106</v>
      </c>
      <c r="E10" s="26">
        <f t="shared" si="0"/>
        <v>227</v>
      </c>
      <c r="F10" s="28">
        <f t="shared" si="1"/>
        <v>0.24669603524229075</v>
      </c>
      <c r="G10" s="34">
        <v>10</v>
      </c>
      <c r="H10" s="34">
        <v>60</v>
      </c>
      <c r="I10" s="34">
        <v>135</v>
      </c>
      <c r="J10" s="26">
        <f t="shared" si="2"/>
        <v>205</v>
      </c>
      <c r="K10" s="28">
        <f t="shared" si="3"/>
        <v>0.04878048780487805</v>
      </c>
      <c r="L10" s="26"/>
      <c r="M10" s="26">
        <v>70</v>
      </c>
      <c r="N10" s="28">
        <f t="shared" si="4"/>
        <v>0.660377358490566</v>
      </c>
      <c r="O10" s="34">
        <v>94</v>
      </c>
      <c r="P10" s="28">
        <f t="shared" si="5"/>
        <v>0.6962962962962963</v>
      </c>
    </row>
    <row r="11" spans="1:16" ht="12.75">
      <c r="A11" s="1" t="s">
        <v>14</v>
      </c>
      <c r="B11" s="34">
        <v>42</v>
      </c>
      <c r="C11" s="34">
        <v>76</v>
      </c>
      <c r="D11" s="34">
        <v>111</v>
      </c>
      <c r="E11" s="26">
        <f t="shared" si="0"/>
        <v>229</v>
      </c>
      <c r="F11" s="28">
        <f t="shared" si="1"/>
        <v>0.18340611353711792</v>
      </c>
      <c r="G11" s="34">
        <v>9</v>
      </c>
      <c r="H11" s="34">
        <v>58</v>
      </c>
      <c r="I11" s="34">
        <v>137</v>
      </c>
      <c r="J11" s="26">
        <f t="shared" si="2"/>
        <v>204</v>
      </c>
      <c r="K11" s="28">
        <f t="shared" si="3"/>
        <v>0.04411764705882353</v>
      </c>
      <c r="L11" s="26"/>
      <c r="M11" s="26">
        <v>96</v>
      </c>
      <c r="N11" s="28">
        <f t="shared" si="4"/>
        <v>0.8648648648648649</v>
      </c>
      <c r="O11" s="34">
        <v>104</v>
      </c>
      <c r="P11" s="28">
        <f t="shared" si="5"/>
        <v>0.7591240875912408</v>
      </c>
    </row>
    <row r="12" spans="1:16" s="13" customFormat="1" ht="12.75">
      <c r="A12" s="4" t="s">
        <v>15</v>
      </c>
      <c r="B12" s="11">
        <f>SUM(B7:B10)</f>
        <v>168</v>
      </c>
      <c r="C12" s="11">
        <f>SUM(C7:C10)</f>
        <v>202</v>
      </c>
      <c r="D12" s="11">
        <f>SUM(D7:D10)</f>
        <v>625</v>
      </c>
      <c r="E12" s="11">
        <f>SUM(E7:E10)</f>
        <v>995</v>
      </c>
      <c r="F12" s="12">
        <f t="shared" si="1"/>
        <v>0.16884422110552763</v>
      </c>
      <c r="G12" s="11">
        <f>SUM(G7:G10)</f>
        <v>41</v>
      </c>
      <c r="H12" s="11">
        <f>SUM(H7:H10)</f>
        <v>224</v>
      </c>
      <c r="I12" s="11">
        <f>SUM(I7:I10)</f>
        <v>603</v>
      </c>
      <c r="J12" s="11">
        <f>SUM(J7:J10)</f>
        <v>868</v>
      </c>
      <c r="K12" s="12">
        <f t="shared" si="3"/>
        <v>0.04723502304147465</v>
      </c>
      <c r="M12" s="11">
        <f>SUM(M7:M10)</f>
        <v>470</v>
      </c>
      <c r="N12" s="9">
        <f t="shared" si="4"/>
        <v>0.752</v>
      </c>
      <c r="O12" s="11">
        <f>SUM(O7:O10)</f>
        <v>437</v>
      </c>
      <c r="P12" s="9">
        <f t="shared" si="5"/>
        <v>0.724709784411277</v>
      </c>
    </row>
    <row r="13" spans="1:16" ht="12.75">
      <c r="A13" s="1" t="s">
        <v>16</v>
      </c>
      <c r="B13" s="8">
        <f>SUM(B6:B11)</f>
        <v>236</v>
      </c>
      <c r="C13" s="8">
        <f>SUM(C6:C11)</f>
        <v>320</v>
      </c>
      <c r="D13" s="8">
        <f>SUM(D6:D11)</f>
        <v>872</v>
      </c>
      <c r="E13" s="8">
        <f>SUM(E6:E11)</f>
        <v>1428</v>
      </c>
      <c r="F13" s="9">
        <f t="shared" si="1"/>
        <v>0.16526610644257703</v>
      </c>
      <c r="G13" s="8">
        <f>SUM(G6:G11)</f>
        <v>54</v>
      </c>
      <c r="H13" s="8">
        <f>SUM(H6:H11)</f>
        <v>344</v>
      </c>
      <c r="I13" s="8">
        <f>SUM(I6:I11)</f>
        <v>895</v>
      </c>
      <c r="J13" s="8">
        <f>SUM(J6:J11)</f>
        <v>1293</v>
      </c>
      <c r="K13" s="9">
        <f t="shared" si="3"/>
        <v>0.04176334106728538</v>
      </c>
      <c r="M13" s="8">
        <f>SUM(M6:M11)</f>
        <v>668</v>
      </c>
      <c r="N13" s="9">
        <f t="shared" si="4"/>
        <v>0.7660550458715596</v>
      </c>
      <c r="O13" s="8">
        <f>SUM(O6:O11)</f>
        <v>653</v>
      </c>
      <c r="P13" s="9">
        <f t="shared" si="5"/>
        <v>0.729608938547486</v>
      </c>
    </row>
    <row r="15" spans="1:8" s="14" customFormat="1" ht="12.75">
      <c r="A15" s="4" t="s">
        <v>17</v>
      </c>
      <c r="B15" s="13"/>
      <c r="C15" s="2"/>
      <c r="D15" s="2"/>
      <c r="E15" s="2"/>
      <c r="F15" s="2"/>
      <c r="G15" s="2"/>
      <c r="H15" s="2"/>
    </row>
    <row r="16" spans="1:15" s="14" customFormat="1" ht="12.75">
      <c r="A16" s="4"/>
      <c r="B16" s="2" t="s">
        <v>1</v>
      </c>
      <c r="G16" s="2" t="s">
        <v>2</v>
      </c>
      <c r="M16" s="2" t="s">
        <v>18</v>
      </c>
      <c r="O16" s="2" t="s">
        <v>19</v>
      </c>
    </row>
    <row r="17" spans="1:16" ht="12.75">
      <c r="A17" s="23" t="s">
        <v>3</v>
      </c>
      <c r="B17" s="24" t="s">
        <v>4</v>
      </c>
      <c r="C17" s="24" t="s">
        <v>5</v>
      </c>
      <c r="D17" s="25" t="s">
        <v>6</v>
      </c>
      <c r="E17" s="24" t="s">
        <v>7</v>
      </c>
      <c r="F17" s="24" t="s">
        <v>8</v>
      </c>
      <c r="G17" s="24" t="s">
        <v>4</v>
      </c>
      <c r="H17" s="24" t="s">
        <v>5</v>
      </c>
      <c r="I17" s="25" t="s">
        <v>6</v>
      </c>
      <c r="J17" s="26" t="s">
        <v>7</v>
      </c>
      <c r="K17" s="24" t="s">
        <v>8</v>
      </c>
      <c r="L17" s="21"/>
      <c r="M17" s="26" t="s">
        <v>25</v>
      </c>
      <c r="N17" s="27" t="s">
        <v>26</v>
      </c>
      <c r="O17" s="26" t="s">
        <v>25</v>
      </c>
      <c r="P17" s="27" t="s">
        <v>26</v>
      </c>
    </row>
    <row r="18" spans="1:16" s="14" customFormat="1" ht="12.75">
      <c r="A18" s="20" t="s">
        <v>9</v>
      </c>
      <c r="B18" s="34">
        <v>26</v>
      </c>
      <c r="C18" s="34">
        <v>23</v>
      </c>
      <c r="D18" s="34">
        <v>97</v>
      </c>
      <c r="E18" s="26">
        <f aca="true" t="shared" si="6" ref="E18:E23">SUM(B18:D18)</f>
        <v>146</v>
      </c>
      <c r="F18" s="28">
        <f aca="true" t="shared" si="7" ref="F18:F25">B18/E18</f>
        <v>0.1780821917808219</v>
      </c>
      <c r="G18" s="34">
        <v>2</v>
      </c>
      <c r="H18" s="34">
        <v>28</v>
      </c>
      <c r="I18" s="34">
        <v>64</v>
      </c>
      <c r="J18" s="26">
        <f aca="true" t="shared" si="8" ref="J18:J23">SUM(G18:I18)</f>
        <v>94</v>
      </c>
      <c r="K18" s="28">
        <f aca="true" t="shared" si="9" ref="K18:K25">G18/J18</f>
        <v>0.02127659574468085</v>
      </c>
      <c r="L18" s="35"/>
      <c r="M18" s="36">
        <v>72</v>
      </c>
      <c r="N18" s="28">
        <f aca="true" t="shared" si="10" ref="N18:N25">M18/D18</f>
        <v>0.7422680412371134</v>
      </c>
      <c r="O18" s="37">
        <v>48</v>
      </c>
      <c r="P18" s="28">
        <f aca="true" t="shared" si="11" ref="P18:P25">O18/I18</f>
        <v>0.75</v>
      </c>
    </row>
    <row r="19" spans="1:16" s="14" customFormat="1" ht="12.75">
      <c r="A19" s="20" t="s">
        <v>10</v>
      </c>
      <c r="B19" s="34">
        <v>36</v>
      </c>
      <c r="C19" s="34">
        <v>30</v>
      </c>
      <c r="D19" s="34">
        <v>87</v>
      </c>
      <c r="E19" s="26">
        <f t="shared" si="6"/>
        <v>153</v>
      </c>
      <c r="F19" s="28">
        <f t="shared" si="7"/>
        <v>0.23529411764705882</v>
      </c>
      <c r="G19" s="34">
        <v>8</v>
      </c>
      <c r="H19" s="34">
        <v>40</v>
      </c>
      <c r="I19" s="34">
        <v>67</v>
      </c>
      <c r="J19" s="26">
        <f t="shared" si="8"/>
        <v>115</v>
      </c>
      <c r="K19" s="28">
        <f t="shared" si="9"/>
        <v>0.06956521739130435</v>
      </c>
      <c r="L19" s="35"/>
      <c r="M19" s="36">
        <v>70</v>
      </c>
      <c r="N19" s="28">
        <f t="shared" si="10"/>
        <v>0.8045977011494253</v>
      </c>
      <c r="O19" s="37">
        <v>41</v>
      </c>
      <c r="P19" s="28">
        <f t="shared" si="11"/>
        <v>0.6119402985074627</v>
      </c>
    </row>
    <row r="20" spans="1:16" s="14" customFormat="1" ht="12.75">
      <c r="A20" s="20" t="s">
        <v>11</v>
      </c>
      <c r="B20" s="34">
        <v>35</v>
      </c>
      <c r="C20" s="34">
        <v>45</v>
      </c>
      <c r="D20" s="34">
        <v>112</v>
      </c>
      <c r="E20" s="26">
        <f t="shared" si="6"/>
        <v>192</v>
      </c>
      <c r="F20" s="28">
        <f t="shared" si="7"/>
        <v>0.18229166666666666</v>
      </c>
      <c r="G20" s="34">
        <v>11</v>
      </c>
      <c r="H20" s="34">
        <v>31</v>
      </c>
      <c r="I20" s="34">
        <v>67</v>
      </c>
      <c r="J20" s="26">
        <f t="shared" si="8"/>
        <v>109</v>
      </c>
      <c r="K20" s="28">
        <f t="shared" si="9"/>
        <v>0.10091743119266056</v>
      </c>
      <c r="L20" s="35"/>
      <c r="M20" s="36">
        <v>80</v>
      </c>
      <c r="N20" s="28">
        <f t="shared" si="10"/>
        <v>0.7142857142857143</v>
      </c>
      <c r="O20" s="37">
        <v>46</v>
      </c>
      <c r="P20" s="28">
        <f t="shared" si="11"/>
        <v>0.6865671641791045</v>
      </c>
    </row>
    <row r="21" spans="1:16" s="14" customFormat="1" ht="12.75">
      <c r="A21" s="20" t="s">
        <v>12</v>
      </c>
      <c r="B21" s="34">
        <v>52</v>
      </c>
      <c r="C21" s="34">
        <v>36</v>
      </c>
      <c r="D21" s="34">
        <v>93</v>
      </c>
      <c r="E21" s="26">
        <f t="shared" si="6"/>
        <v>181</v>
      </c>
      <c r="F21" s="28">
        <f t="shared" si="7"/>
        <v>0.287292817679558</v>
      </c>
      <c r="G21" s="34">
        <v>16</v>
      </c>
      <c r="H21" s="34">
        <v>33</v>
      </c>
      <c r="I21" s="34">
        <v>61</v>
      </c>
      <c r="J21" s="26">
        <f t="shared" si="8"/>
        <v>110</v>
      </c>
      <c r="K21" s="28">
        <f t="shared" si="9"/>
        <v>0.14545454545454545</v>
      </c>
      <c r="L21" s="35"/>
      <c r="M21" s="36">
        <v>69</v>
      </c>
      <c r="N21" s="28">
        <f t="shared" si="10"/>
        <v>0.7419354838709677</v>
      </c>
      <c r="O21" s="37">
        <v>43</v>
      </c>
      <c r="P21" s="28">
        <f t="shared" si="11"/>
        <v>0.7049180327868853</v>
      </c>
    </row>
    <row r="22" spans="1:16" s="14" customFormat="1" ht="12.75">
      <c r="A22" s="20" t="s">
        <v>13</v>
      </c>
      <c r="B22" s="34">
        <v>57</v>
      </c>
      <c r="C22" s="34">
        <v>64</v>
      </c>
      <c r="D22" s="34">
        <v>90</v>
      </c>
      <c r="E22" s="26">
        <f t="shared" si="6"/>
        <v>211</v>
      </c>
      <c r="F22" s="28">
        <f t="shared" si="7"/>
        <v>0.27014218009478674</v>
      </c>
      <c r="G22" s="34">
        <v>9</v>
      </c>
      <c r="H22" s="34">
        <v>7</v>
      </c>
      <c r="I22" s="34">
        <v>50</v>
      </c>
      <c r="J22" s="26">
        <f t="shared" si="8"/>
        <v>66</v>
      </c>
      <c r="K22" s="28">
        <f t="shared" si="9"/>
        <v>0.13636363636363635</v>
      </c>
      <c r="L22" s="35"/>
      <c r="M22" s="36">
        <v>69</v>
      </c>
      <c r="N22" s="28">
        <f t="shared" si="10"/>
        <v>0.7666666666666667</v>
      </c>
      <c r="O22" s="37">
        <v>42</v>
      </c>
      <c r="P22" s="28">
        <f t="shared" si="11"/>
        <v>0.84</v>
      </c>
    </row>
    <row r="23" spans="1:16" s="14" customFormat="1" ht="12.75">
      <c r="A23" s="20" t="s">
        <v>14</v>
      </c>
      <c r="B23" s="34">
        <v>32</v>
      </c>
      <c r="C23" s="34">
        <v>51</v>
      </c>
      <c r="D23" s="34">
        <v>75</v>
      </c>
      <c r="E23" s="26">
        <f t="shared" si="6"/>
        <v>158</v>
      </c>
      <c r="F23" s="28">
        <f t="shared" si="7"/>
        <v>0.20253164556962025</v>
      </c>
      <c r="G23" s="34">
        <v>8</v>
      </c>
      <c r="H23" s="34">
        <v>50</v>
      </c>
      <c r="I23" s="34">
        <v>46</v>
      </c>
      <c r="J23" s="26">
        <f t="shared" si="8"/>
        <v>104</v>
      </c>
      <c r="K23" s="28">
        <f t="shared" si="9"/>
        <v>0.07692307692307693</v>
      </c>
      <c r="L23" s="35"/>
      <c r="M23" s="36">
        <v>54</v>
      </c>
      <c r="N23" s="28">
        <f t="shared" si="10"/>
        <v>0.72</v>
      </c>
      <c r="O23" s="37">
        <v>35</v>
      </c>
      <c r="P23" s="28">
        <f t="shared" si="11"/>
        <v>0.7608695652173914</v>
      </c>
    </row>
    <row r="24" spans="1:16" s="15" customFormat="1" ht="12.75">
      <c r="A24" s="29" t="s">
        <v>15</v>
      </c>
      <c r="B24" s="30">
        <f>SUM(B19:B22)</f>
        <v>180</v>
      </c>
      <c r="C24" s="30">
        <f>SUM(C19:C22)</f>
        <v>175</v>
      </c>
      <c r="D24" s="30">
        <f>SUM(D19:D22)</f>
        <v>382</v>
      </c>
      <c r="E24" s="30">
        <f>SUM(E19:E22)</f>
        <v>737</v>
      </c>
      <c r="F24" s="31">
        <f t="shared" si="7"/>
        <v>0.24423337856173677</v>
      </c>
      <c r="G24" s="30">
        <f>SUM(G19:G22)</f>
        <v>44</v>
      </c>
      <c r="H24" s="30">
        <f>SUM(H19:H22)</f>
        <v>111</v>
      </c>
      <c r="I24" s="30">
        <f>SUM(I19:I22)</f>
        <v>245</v>
      </c>
      <c r="J24" s="30">
        <f>SUM(J19:J22)</f>
        <v>400</v>
      </c>
      <c r="K24" s="31">
        <f t="shared" si="9"/>
        <v>0.11</v>
      </c>
      <c r="L24" s="32"/>
      <c r="M24" s="30">
        <f>SUM(M19:M22)</f>
        <v>288</v>
      </c>
      <c r="N24" s="9">
        <f t="shared" si="10"/>
        <v>0.7539267015706806</v>
      </c>
      <c r="O24" s="30">
        <f>SUM(O19:O22)</f>
        <v>172</v>
      </c>
      <c r="P24" s="9">
        <f t="shared" si="11"/>
        <v>0.7020408163265306</v>
      </c>
    </row>
    <row r="25" spans="1:16" ht="12.75">
      <c r="A25" s="1" t="s">
        <v>16</v>
      </c>
      <c r="B25" s="8">
        <f>SUM(B18:B23)</f>
        <v>238</v>
      </c>
      <c r="C25" s="8">
        <f>SUM(C18:C23)</f>
        <v>249</v>
      </c>
      <c r="D25" s="8">
        <f>SUM(D18:D23)</f>
        <v>554</v>
      </c>
      <c r="E25" s="8">
        <f>SUM(E18:E23)</f>
        <v>1041</v>
      </c>
      <c r="F25" s="9">
        <f t="shared" si="7"/>
        <v>0.228626320845341</v>
      </c>
      <c r="G25" s="8">
        <f>SUM(G18:G23)</f>
        <v>54</v>
      </c>
      <c r="H25" s="8">
        <f>SUM(H18:H23)</f>
        <v>189</v>
      </c>
      <c r="I25" s="8">
        <f>SUM(I18:I23)</f>
        <v>355</v>
      </c>
      <c r="J25" s="8">
        <f>SUM(J18:J23)</f>
        <v>598</v>
      </c>
      <c r="K25" s="9">
        <f t="shared" si="9"/>
        <v>0.0903010033444816</v>
      </c>
      <c r="M25" s="8">
        <f>SUM(M18:M23)</f>
        <v>414</v>
      </c>
      <c r="N25" s="9">
        <f t="shared" si="10"/>
        <v>0.7472924187725631</v>
      </c>
      <c r="O25" s="8">
        <f>SUM(O18:O23)</f>
        <v>255</v>
      </c>
      <c r="P25" s="9">
        <f t="shared" si="11"/>
        <v>0.7183098591549296</v>
      </c>
    </row>
    <row r="26" spans="1:11" s="14" customFormat="1" ht="12.75">
      <c r="A26" s="16"/>
      <c r="B26" s="17"/>
      <c r="F26" s="18"/>
      <c r="K26" s="18"/>
    </row>
    <row r="27" ht="12.75">
      <c r="A27" s="4" t="s">
        <v>22</v>
      </c>
    </row>
    <row r="28" spans="1:13" ht="12.75">
      <c r="A28" s="5" t="s">
        <v>3</v>
      </c>
      <c r="B28" s="6" t="s">
        <v>4</v>
      </c>
      <c r="C28" s="6" t="s">
        <v>5</v>
      </c>
      <c r="D28" s="7" t="s">
        <v>6</v>
      </c>
      <c r="E28" s="6" t="s">
        <v>7</v>
      </c>
      <c r="F28" s="6" t="s">
        <v>8</v>
      </c>
      <c r="M28" s="22" t="s">
        <v>20</v>
      </c>
    </row>
    <row r="29" spans="1:6" ht="12.75">
      <c r="A29" s="33" t="s">
        <v>21</v>
      </c>
      <c r="B29" s="6"/>
      <c r="C29" s="6"/>
      <c r="D29" s="7"/>
      <c r="E29" s="6"/>
      <c r="F29" s="6"/>
    </row>
    <row r="30" spans="1:14" s="14" customFormat="1" ht="12.75">
      <c r="A30" s="1" t="s">
        <v>15</v>
      </c>
      <c r="B30" s="8">
        <f aca="true" t="shared" si="12" ref="B30:E31">SUM(B12,B24)</f>
        <v>348</v>
      </c>
      <c r="C30" s="8">
        <f t="shared" si="12"/>
        <v>377</v>
      </c>
      <c r="D30" s="8">
        <f t="shared" si="12"/>
        <v>1007</v>
      </c>
      <c r="E30" s="8">
        <f t="shared" si="12"/>
        <v>1732</v>
      </c>
      <c r="F30" s="9">
        <f>B30/E30</f>
        <v>0.20092378752886836</v>
      </c>
      <c r="H30" s="2"/>
      <c r="I30" s="2"/>
      <c r="J30" s="2"/>
      <c r="K30" s="2"/>
      <c r="L30" s="2"/>
      <c r="M30" s="8">
        <f>SUM(M12,M24)</f>
        <v>758</v>
      </c>
      <c r="N30" s="9">
        <f>M30/D30</f>
        <v>0.7527308838133069</v>
      </c>
    </row>
    <row r="31" spans="1:14" ht="12.75">
      <c r="A31" s="1" t="s">
        <v>16</v>
      </c>
      <c r="B31" s="8">
        <f t="shared" si="12"/>
        <v>474</v>
      </c>
      <c r="C31" s="8">
        <f t="shared" si="12"/>
        <v>569</v>
      </c>
      <c r="D31" s="8">
        <f t="shared" si="12"/>
        <v>1426</v>
      </c>
      <c r="E31" s="8">
        <f t="shared" si="12"/>
        <v>2469</v>
      </c>
      <c r="F31" s="9">
        <f>B31/E31</f>
        <v>0.1919805589307412</v>
      </c>
      <c r="M31" s="8">
        <f>SUM(M13,M25)</f>
        <v>1082</v>
      </c>
      <c r="N31" s="9">
        <f>M31/D31</f>
        <v>0.758765778401122</v>
      </c>
    </row>
    <row r="32" ht="12.75">
      <c r="A32" s="22" t="s">
        <v>23</v>
      </c>
    </row>
    <row r="33" spans="1:14" ht="12.75">
      <c r="A33" s="1" t="s">
        <v>15</v>
      </c>
      <c r="B33" s="8">
        <f aca="true" t="shared" si="13" ref="B33:E34">SUM(G12,G24)</f>
        <v>85</v>
      </c>
      <c r="C33" s="8">
        <f t="shared" si="13"/>
        <v>335</v>
      </c>
      <c r="D33" s="8">
        <f t="shared" si="13"/>
        <v>848</v>
      </c>
      <c r="E33" s="8">
        <f t="shared" si="13"/>
        <v>1268</v>
      </c>
      <c r="F33" s="9">
        <f>B33/E33</f>
        <v>0.06703470031545741</v>
      </c>
      <c r="M33" s="8">
        <f>SUM(O12,O24)</f>
        <v>609</v>
      </c>
      <c r="N33" s="9">
        <f>M33/D33</f>
        <v>0.7181603773584906</v>
      </c>
    </row>
    <row r="34" spans="1:14" ht="12.75">
      <c r="A34" s="1" t="s">
        <v>16</v>
      </c>
      <c r="B34" s="8">
        <f t="shared" si="13"/>
        <v>108</v>
      </c>
      <c r="C34" s="8">
        <f t="shared" si="13"/>
        <v>533</v>
      </c>
      <c r="D34" s="8">
        <f t="shared" si="13"/>
        <v>1250</v>
      </c>
      <c r="E34" s="8">
        <f t="shared" si="13"/>
        <v>1891</v>
      </c>
      <c r="F34" s="9">
        <f>B34/E34</f>
        <v>0.05711263881544157</v>
      </c>
      <c r="M34" s="8">
        <f>SUM(O13,O25)</f>
        <v>908</v>
      </c>
      <c r="N34" s="9">
        <f>M34/D34</f>
        <v>0.7264</v>
      </c>
    </row>
    <row r="35" spans="1:13" s="19" customFormat="1" ht="12.75">
      <c r="A35" s="22" t="s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4" s="19" customFormat="1" ht="12.75">
      <c r="A36" s="1" t="s">
        <v>15</v>
      </c>
      <c r="B36" s="8">
        <f aca="true" t="shared" si="14" ref="B36:E37">SUM(B30,B33)</f>
        <v>433</v>
      </c>
      <c r="C36" s="8">
        <f t="shared" si="14"/>
        <v>712</v>
      </c>
      <c r="D36" s="8">
        <f t="shared" si="14"/>
        <v>1855</v>
      </c>
      <c r="E36" s="8">
        <f t="shared" si="14"/>
        <v>3000</v>
      </c>
      <c r="F36" s="9">
        <f>B36/E36</f>
        <v>0.14433333333333334</v>
      </c>
      <c r="G36" s="2"/>
      <c r="M36" s="8">
        <f>SUM(M30,M33)</f>
        <v>1367</v>
      </c>
      <c r="N36" s="9">
        <f>M36/D36</f>
        <v>0.7369272237196766</v>
      </c>
    </row>
    <row r="37" spans="1:14" ht="12.75">
      <c r="A37" s="1" t="s">
        <v>16</v>
      </c>
      <c r="B37" s="8">
        <f t="shared" si="14"/>
        <v>582</v>
      </c>
      <c r="C37" s="8">
        <f t="shared" si="14"/>
        <v>1102</v>
      </c>
      <c r="D37" s="8">
        <f t="shared" si="14"/>
        <v>2676</v>
      </c>
      <c r="E37" s="8">
        <f t="shared" si="14"/>
        <v>4360</v>
      </c>
      <c r="F37" s="9">
        <f>B37/E37</f>
        <v>0.13348623853211009</v>
      </c>
      <c r="M37" s="8">
        <f>SUM(M31,M34)</f>
        <v>1990</v>
      </c>
      <c r="N37" s="9">
        <f>M37/D37</f>
        <v>0.7436472346786248</v>
      </c>
    </row>
    <row r="38" ht="12.75">
      <c r="A38" s="2"/>
    </row>
    <row r="39" ht="12.75">
      <c r="A39" s="2" t="s">
        <v>28</v>
      </c>
    </row>
    <row r="40" ht="12.75">
      <c r="A40" s="2" t="s">
        <v>29</v>
      </c>
    </row>
    <row r="41" ht="12.75">
      <c r="A41" s="2" t="s">
        <v>30</v>
      </c>
    </row>
    <row r="42" ht="12.75">
      <c r="A42" s="2"/>
    </row>
    <row r="43" spans="1:7" s="19" customFormat="1" ht="12.75">
      <c r="A43" s="2"/>
      <c r="B43" s="2"/>
      <c r="C43" s="2"/>
      <c r="D43" s="2"/>
      <c r="E43" s="2"/>
      <c r="F43" s="2"/>
      <c r="G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printOptions horizontalCentered="1"/>
  <pageMargins left="0.2" right="0.2" top="0.82" bottom="0.37" header="0.5118055555555556" footer="0.5118055555555556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20" customWidth="1"/>
    <col min="2" max="11" width="8.57421875" style="21" customWidth="1"/>
    <col min="12" max="16384" width="10.00390625" style="21" customWidth="1"/>
  </cols>
  <sheetData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20" customWidth="1"/>
    <col min="2" max="11" width="8.57421875" style="21" customWidth="1"/>
    <col min="12" max="16384" width="10.00390625" style="21" customWidth="1"/>
  </cols>
  <sheetData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2009-05-14T23:58:27Z</cp:lastPrinted>
  <dcterms:modified xsi:type="dcterms:W3CDTF">2009-05-14T23:58:32Z</dcterms:modified>
  <cp:category/>
  <cp:version/>
  <cp:contentType/>
  <cp:contentStatus/>
</cp:coreProperties>
</file>