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515" yWindow="65521" windowWidth="1375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<sst xmlns="http://schemas.openxmlformats.org/spreadsheetml/2006/main" count="79" uniqueCount="32">
  <si>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</si>
  <si>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</si>
  <si>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</si>
  <si>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</si>
  <si>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</si>
  <si>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</si>
  <si>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</si>
  <si>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</si>
  <si>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</si>
  <si>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</si>
  <si>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</si>
  <si>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</si>
  <si>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</si>
  <si>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</si>
  <si>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</si>
  <si>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</si>
  <si>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</si>
  <si>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</si>
  <si>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</si>
  <si>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</si>
  <si>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</si>
  <si>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</si>
  <si>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</si>
  <si>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</si>
  <si>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</si>
  <si>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</si>
  <si>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</si>
  <si>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 xml:space="preserve"> SPOKES TRAFFIC COUNT  -  TUESDAY 16 NOVEMBER 2010</t>
  </si>
  <si>
    <t>Forrest Rd - note that Mound now re-opened to traffic</t>
  </si>
  <si>
    <t>Lothian Rd - now free-flow at foot of Lothian Rd</t>
  </si>
  <si>
    <t>Weather -fine</t>
  </si>
  <si>
    <t>Note - first November count with Princes St tramlines in place - has this deterred some Forrest Rd northbound cyclists?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</si>
</sst>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selection activeCell="A41" sqref="A41"/>
    </sheetView>
  </sheetViews>
  <sheetFormatPr defaultColWidth="10.00390625" defaultRowHeight="12.75"/>
  <cols>
    <col min="1" max="1" width="8.57421875" style="1" customWidth="1"/>
    <col min="2" max="6" width="8.57421875" style="2" customWidth="1"/>
    <col min="7" max="7" width="6.7109375" style="2" customWidth="1"/>
    <col min="8" max="11" width="8.57421875" style="2" customWidth="1"/>
    <col min="12" max="13" width="10.00390625" style="2" customWidth="1"/>
    <col min="14" max="14" width="9.140625" style="0" customWidth="1"/>
    <col min="15" max="15" width="10.00390625" style="2" customWidth="1"/>
    <col min="16" max="16" width="10.7109375" style="2" customWidth="1"/>
    <col min="17" max="16384" width="10.00390625" style="2" customWidth="1"/>
  </cols>
  <sheetData>
    <row r="1" ht="15.75">
      <c r="A1" s="3" t="s">
        <v>27</v>
      </c>
    </row>
    <row r="2" spans="1:11" ht="12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3.5" customHeight="1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M3" s="13" t="s">
        <v>20</v>
      </c>
    </row>
    <row r="4" spans="1:15" ht="12.75">
      <c r="A4" s="26"/>
      <c r="B4" s="25" t="s">
        <v>1</v>
      </c>
      <c r="C4" s="25"/>
      <c r="D4" s="25"/>
      <c r="E4" s="25"/>
      <c r="F4" s="25"/>
      <c r="G4" s="25" t="s">
        <v>2</v>
      </c>
      <c r="H4" s="25"/>
      <c r="I4" s="25"/>
      <c r="J4" s="25"/>
      <c r="K4" s="25"/>
      <c r="M4" s="2" t="s">
        <v>18</v>
      </c>
      <c r="O4" s="2" t="s">
        <v>19</v>
      </c>
    </row>
    <row r="5" spans="1:16" ht="12.75">
      <c r="A5" s="24" t="s">
        <v>3</v>
      </c>
      <c r="B5" s="27" t="s">
        <v>4</v>
      </c>
      <c r="C5" s="27" t="s">
        <v>5</v>
      </c>
      <c r="D5" s="28" t="s">
        <v>6</v>
      </c>
      <c r="E5" s="27" t="s">
        <v>7</v>
      </c>
      <c r="F5" s="27" t="s">
        <v>8</v>
      </c>
      <c r="G5" s="27" t="s">
        <v>4</v>
      </c>
      <c r="H5" s="27" t="s">
        <v>5</v>
      </c>
      <c r="I5" s="28" t="s">
        <v>6</v>
      </c>
      <c r="J5" s="27" t="s">
        <v>7</v>
      </c>
      <c r="K5" s="27" t="s">
        <v>8</v>
      </c>
      <c r="L5" s="15"/>
      <c r="M5" s="15" t="s">
        <v>25</v>
      </c>
      <c r="N5" s="16" t="s">
        <v>26</v>
      </c>
      <c r="O5" s="15" t="s">
        <v>25</v>
      </c>
      <c r="P5" s="16" t="s">
        <v>26</v>
      </c>
    </row>
    <row r="6" spans="1:16" ht="12.75">
      <c r="A6" s="24" t="s">
        <v>9</v>
      </c>
      <c r="B6" s="27">
        <v>22</v>
      </c>
      <c r="C6" s="27">
        <v>38</v>
      </c>
      <c r="D6" s="27">
        <v>154</v>
      </c>
      <c r="E6" s="27">
        <f aca="true" t="shared" si="0" ref="E6:E11">SUM(B6:D6)</f>
        <v>214</v>
      </c>
      <c r="F6" s="29">
        <f aca="true" t="shared" si="1" ref="F6:F13">B6/E6</f>
        <v>0.102803738317757</v>
      </c>
      <c r="G6" s="27">
        <v>3</v>
      </c>
      <c r="H6" s="27">
        <v>53</v>
      </c>
      <c r="I6" s="27">
        <v>156</v>
      </c>
      <c r="J6" s="27">
        <f aca="true" t="shared" si="2" ref="J6:J11">SUM(G6:I6)</f>
        <v>212</v>
      </c>
      <c r="K6" s="29">
        <f aca="true" t="shared" si="3" ref="K6:K13">G6/J6</f>
        <v>0.014150943396226415</v>
      </c>
      <c r="L6" s="15"/>
      <c r="M6" s="15">
        <v>111</v>
      </c>
      <c r="N6" s="17">
        <f>M6/D6</f>
        <v>0.7207792207792207</v>
      </c>
      <c r="O6" s="23">
        <v>113</v>
      </c>
      <c r="P6" s="17">
        <f>O6/I6</f>
        <v>0.7243589743589743</v>
      </c>
    </row>
    <row r="7" spans="1:16" s="6" customFormat="1" ht="12" customHeight="1">
      <c r="A7" s="24" t="s">
        <v>10</v>
      </c>
      <c r="B7" s="27">
        <v>30</v>
      </c>
      <c r="C7" s="27">
        <v>44</v>
      </c>
      <c r="D7" s="27">
        <v>166</v>
      </c>
      <c r="E7" s="27">
        <f t="shared" si="0"/>
        <v>240</v>
      </c>
      <c r="F7" s="29">
        <f t="shared" si="1"/>
        <v>0.125</v>
      </c>
      <c r="G7" s="27">
        <v>8</v>
      </c>
      <c r="H7" s="27">
        <v>42</v>
      </c>
      <c r="I7" s="27">
        <v>193</v>
      </c>
      <c r="J7" s="27">
        <f t="shared" si="2"/>
        <v>243</v>
      </c>
      <c r="K7" s="29">
        <f t="shared" si="3"/>
        <v>0.03292181069958848</v>
      </c>
      <c r="L7" s="14"/>
      <c r="M7" s="14">
        <v>128</v>
      </c>
      <c r="N7" s="17">
        <f aca="true" t="shared" si="4" ref="N7:N13">M7/D7</f>
        <v>0.7710843373493976</v>
      </c>
      <c r="O7" s="23">
        <v>132</v>
      </c>
      <c r="P7" s="17">
        <f aca="true" t="shared" si="5" ref="P7:P13">O7/I7</f>
        <v>0.6839378238341969</v>
      </c>
    </row>
    <row r="8" spans="1:16" ht="12.75">
      <c r="A8" s="24" t="s">
        <v>11</v>
      </c>
      <c r="B8" s="27">
        <v>32</v>
      </c>
      <c r="C8" s="27">
        <v>46</v>
      </c>
      <c r="D8" s="27">
        <v>164</v>
      </c>
      <c r="E8" s="27">
        <f t="shared" si="0"/>
        <v>242</v>
      </c>
      <c r="F8" s="29">
        <f t="shared" si="1"/>
        <v>0.1322314049586777</v>
      </c>
      <c r="G8" s="27">
        <v>10</v>
      </c>
      <c r="H8" s="27">
        <v>32</v>
      </c>
      <c r="I8" s="27">
        <v>166</v>
      </c>
      <c r="J8" s="27">
        <f t="shared" si="2"/>
        <v>208</v>
      </c>
      <c r="K8" s="29">
        <f t="shared" si="3"/>
        <v>0.04807692307692308</v>
      </c>
      <c r="L8" s="15"/>
      <c r="M8" s="15">
        <v>134</v>
      </c>
      <c r="N8" s="17">
        <f t="shared" si="4"/>
        <v>0.8170731707317073</v>
      </c>
      <c r="O8" s="23">
        <v>118</v>
      </c>
      <c r="P8" s="17">
        <f t="shared" si="5"/>
        <v>0.7108433734939759</v>
      </c>
    </row>
    <row r="9" spans="1:16" ht="12.75">
      <c r="A9" s="24" t="s">
        <v>12</v>
      </c>
      <c r="B9" s="27">
        <v>49</v>
      </c>
      <c r="C9" s="27">
        <v>58</v>
      </c>
      <c r="D9" s="27">
        <v>162</v>
      </c>
      <c r="E9" s="27">
        <f t="shared" si="0"/>
        <v>269</v>
      </c>
      <c r="F9" s="29">
        <f t="shared" si="1"/>
        <v>0.1821561338289963</v>
      </c>
      <c r="G9" s="27">
        <v>14</v>
      </c>
      <c r="H9" s="27">
        <v>38</v>
      </c>
      <c r="I9" s="27">
        <v>123</v>
      </c>
      <c r="J9" s="27">
        <f t="shared" si="2"/>
        <v>175</v>
      </c>
      <c r="K9" s="29">
        <f t="shared" si="3"/>
        <v>0.08</v>
      </c>
      <c r="L9" s="15"/>
      <c r="M9" s="15">
        <v>120</v>
      </c>
      <c r="N9" s="17">
        <f t="shared" si="4"/>
        <v>0.7407407407407407</v>
      </c>
      <c r="O9" s="23">
        <v>102</v>
      </c>
      <c r="P9" s="17">
        <f t="shared" si="5"/>
        <v>0.8292682926829268</v>
      </c>
    </row>
    <row r="10" spans="1:16" ht="12.75">
      <c r="A10" s="24" t="s">
        <v>13</v>
      </c>
      <c r="B10" s="27">
        <v>57</v>
      </c>
      <c r="C10" s="27">
        <v>54</v>
      </c>
      <c r="D10" s="27">
        <v>148</v>
      </c>
      <c r="E10" s="27">
        <f t="shared" si="0"/>
        <v>259</v>
      </c>
      <c r="F10" s="29">
        <f t="shared" si="1"/>
        <v>0.22007722007722008</v>
      </c>
      <c r="G10" s="27">
        <v>11</v>
      </c>
      <c r="H10" s="27">
        <v>49</v>
      </c>
      <c r="I10" s="27">
        <v>128</v>
      </c>
      <c r="J10" s="27">
        <f>SUM(G10:I10)</f>
        <v>188</v>
      </c>
      <c r="K10" s="29">
        <f t="shared" si="3"/>
        <v>0.05851063829787234</v>
      </c>
      <c r="L10" s="15"/>
      <c r="M10" s="15">
        <v>117</v>
      </c>
      <c r="N10" s="17">
        <f t="shared" si="4"/>
        <v>0.7905405405405406</v>
      </c>
      <c r="O10" s="23">
        <v>95</v>
      </c>
      <c r="P10" s="17">
        <f>O10/I10</f>
        <v>0.7421875</v>
      </c>
    </row>
    <row r="11" spans="1:16" ht="12.75">
      <c r="A11" s="24" t="s">
        <v>14</v>
      </c>
      <c r="B11" s="27">
        <v>33</v>
      </c>
      <c r="C11" s="27">
        <v>65</v>
      </c>
      <c r="D11" s="27">
        <v>140</v>
      </c>
      <c r="E11" s="27">
        <f t="shared" si="0"/>
        <v>238</v>
      </c>
      <c r="F11" s="29">
        <f t="shared" si="1"/>
        <v>0.13865546218487396</v>
      </c>
      <c r="G11" s="27">
        <v>13</v>
      </c>
      <c r="H11" s="27">
        <v>58</v>
      </c>
      <c r="I11" s="27">
        <v>138</v>
      </c>
      <c r="J11" s="27">
        <f t="shared" si="2"/>
        <v>209</v>
      </c>
      <c r="K11" s="29">
        <f t="shared" si="3"/>
        <v>0.06220095693779904</v>
      </c>
      <c r="L11" s="15"/>
      <c r="M11" s="15">
        <v>104</v>
      </c>
      <c r="N11" s="17">
        <f t="shared" si="4"/>
        <v>0.7428571428571429</v>
      </c>
      <c r="O11" s="23">
        <v>113</v>
      </c>
      <c r="P11" s="17">
        <f t="shared" si="5"/>
        <v>0.8188405797101449</v>
      </c>
    </row>
    <row r="12" spans="1:16" s="7" customFormat="1" ht="12.75">
      <c r="A12" s="26" t="s">
        <v>15</v>
      </c>
      <c r="B12" s="30">
        <f>SUM(B7:B10)</f>
        <v>168</v>
      </c>
      <c r="C12" s="30">
        <f>SUM(C7:C10)</f>
        <v>202</v>
      </c>
      <c r="D12" s="30">
        <f>SUM(D7:D10)</f>
        <v>640</v>
      </c>
      <c r="E12" s="30">
        <f>SUM(E7:E10)</f>
        <v>1010</v>
      </c>
      <c r="F12" s="31">
        <f t="shared" si="1"/>
        <v>0.16633663366336635</v>
      </c>
      <c r="G12" s="30">
        <f>SUM(G7:G10)</f>
        <v>43</v>
      </c>
      <c r="H12" s="30">
        <f>SUM(H7:H10)</f>
        <v>161</v>
      </c>
      <c r="I12" s="30">
        <f>SUM(I7:I10)</f>
        <v>610</v>
      </c>
      <c r="J12" s="30">
        <f>SUM(J7:J10)</f>
        <v>814</v>
      </c>
      <c r="K12" s="31">
        <f t="shared" si="3"/>
        <v>0.052825552825552825</v>
      </c>
      <c r="M12" s="30">
        <f>SUM(M7:M10)</f>
        <v>499</v>
      </c>
      <c r="N12" s="5">
        <f t="shared" si="4"/>
        <v>0.7796875</v>
      </c>
      <c r="O12" s="30">
        <f>SUM(O7:O10)</f>
        <v>447</v>
      </c>
      <c r="P12" s="5">
        <f t="shared" si="5"/>
        <v>0.7327868852459016</v>
      </c>
    </row>
    <row r="13" spans="1:16" ht="12.75">
      <c r="A13" s="24" t="s">
        <v>16</v>
      </c>
      <c r="B13" s="27">
        <f>SUM(B6:B11)</f>
        <v>223</v>
      </c>
      <c r="C13" s="27">
        <f>SUM(C6:C11)</f>
        <v>305</v>
      </c>
      <c r="D13" s="27">
        <f>SUM(D6:D11)</f>
        <v>934</v>
      </c>
      <c r="E13" s="27">
        <f>SUM(E6:E11)</f>
        <v>1462</v>
      </c>
      <c r="F13" s="29">
        <f t="shared" si="1"/>
        <v>0.15253077975376197</v>
      </c>
      <c r="G13" s="27">
        <f>SUM(G6:G11)</f>
        <v>59</v>
      </c>
      <c r="H13" s="27">
        <f>SUM(H6:H11)</f>
        <v>272</v>
      </c>
      <c r="I13" s="27">
        <f>SUM(I6:I11)</f>
        <v>904</v>
      </c>
      <c r="J13" s="27">
        <f>SUM(J6:J11)</f>
        <v>1235</v>
      </c>
      <c r="K13" s="29">
        <f t="shared" si="3"/>
        <v>0.04777327935222672</v>
      </c>
      <c r="M13" s="4">
        <f>SUM(M6:M11)</f>
        <v>714</v>
      </c>
      <c r="N13" s="5">
        <f t="shared" si="4"/>
        <v>0.7644539614561028</v>
      </c>
      <c r="O13" s="4">
        <f>SUM(O6:O11)</f>
        <v>673</v>
      </c>
      <c r="P13" s="5">
        <f t="shared" si="5"/>
        <v>0.7444690265486725</v>
      </c>
    </row>
    <row r="14" spans="1:11" ht="12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8" customFormat="1" ht="12.75">
      <c r="A15" s="26" t="s">
        <v>17</v>
      </c>
      <c r="B15" s="32"/>
      <c r="C15" s="25"/>
      <c r="D15" s="25"/>
      <c r="E15" s="25"/>
      <c r="F15" s="25"/>
      <c r="G15" s="25"/>
      <c r="H15" s="25"/>
      <c r="I15" s="33"/>
      <c r="J15" s="33"/>
      <c r="K15" s="33"/>
    </row>
    <row r="16" spans="1:15" s="8" customFormat="1" ht="12.75">
      <c r="A16" s="26"/>
      <c r="B16" s="25" t="s">
        <v>1</v>
      </c>
      <c r="C16" s="33"/>
      <c r="D16" s="33"/>
      <c r="E16" s="33"/>
      <c r="F16" s="33"/>
      <c r="G16" s="25" t="s">
        <v>2</v>
      </c>
      <c r="H16" s="33"/>
      <c r="I16" s="33"/>
      <c r="J16" s="33"/>
      <c r="K16" s="33"/>
      <c r="M16" s="2" t="s">
        <v>18</v>
      </c>
      <c r="O16" s="2" t="s">
        <v>19</v>
      </c>
    </row>
    <row r="17" spans="1:16" ht="12.75">
      <c r="A17" s="24" t="s">
        <v>3</v>
      </c>
      <c r="B17" s="27" t="s">
        <v>4</v>
      </c>
      <c r="C17" s="27" t="s">
        <v>5</v>
      </c>
      <c r="D17" s="28" t="s">
        <v>6</v>
      </c>
      <c r="E17" s="27" t="s">
        <v>7</v>
      </c>
      <c r="F17" s="27" t="s">
        <v>8</v>
      </c>
      <c r="G17" s="27" t="s">
        <v>4</v>
      </c>
      <c r="H17" s="27" t="s">
        <v>5</v>
      </c>
      <c r="I17" s="28" t="s">
        <v>6</v>
      </c>
      <c r="J17" s="27" t="s">
        <v>7</v>
      </c>
      <c r="K17" s="27" t="s">
        <v>8</v>
      </c>
      <c r="L17" s="12"/>
      <c r="M17" s="15" t="s">
        <v>25</v>
      </c>
      <c r="N17" s="16" t="s">
        <v>26</v>
      </c>
      <c r="O17" s="15" t="s">
        <v>25</v>
      </c>
      <c r="P17" s="16" t="s">
        <v>26</v>
      </c>
    </row>
    <row r="18" spans="1:16" s="8" customFormat="1" ht="12.75">
      <c r="A18" s="24" t="s">
        <v>9</v>
      </c>
      <c r="B18" s="27">
        <v>20</v>
      </c>
      <c r="C18" s="27">
        <v>36</v>
      </c>
      <c r="D18" s="27">
        <v>104</v>
      </c>
      <c r="E18" s="27">
        <f aca="true" t="shared" si="6" ref="E18:E23">SUM(B18:D18)</f>
        <v>160</v>
      </c>
      <c r="F18" s="29">
        <f aca="true" t="shared" si="7" ref="F18:F25">B18/E18</f>
        <v>0.125</v>
      </c>
      <c r="G18" s="27">
        <v>9</v>
      </c>
      <c r="H18" s="27">
        <v>47</v>
      </c>
      <c r="I18" s="27">
        <v>63</v>
      </c>
      <c r="J18" s="27">
        <f aca="true" t="shared" si="8" ref="J18:J23">SUM(G18:I18)</f>
        <v>119</v>
      </c>
      <c r="K18" s="29">
        <f aca="true" t="shared" si="9" ref="K18:K25">G18/J18</f>
        <v>0.07563025210084033</v>
      </c>
      <c r="L18" s="20"/>
      <c r="M18" s="21">
        <v>80</v>
      </c>
      <c r="N18" s="17">
        <f aca="true" t="shared" si="10" ref="N18:N25">M18/D18</f>
        <v>0.7692307692307693</v>
      </c>
      <c r="O18" s="22">
        <v>46</v>
      </c>
      <c r="P18" s="17">
        <f aca="true" t="shared" si="11" ref="P18:P25">O18/I18</f>
        <v>0.7301587301587301</v>
      </c>
    </row>
    <row r="19" spans="1:16" s="8" customFormat="1" ht="12.75">
      <c r="A19" s="24" t="s">
        <v>10</v>
      </c>
      <c r="B19" s="27">
        <v>23</v>
      </c>
      <c r="C19" s="27">
        <v>32</v>
      </c>
      <c r="D19" s="27">
        <v>113</v>
      </c>
      <c r="E19" s="27">
        <f t="shared" si="6"/>
        <v>168</v>
      </c>
      <c r="F19" s="29">
        <f t="shared" si="7"/>
        <v>0.13690476190476192</v>
      </c>
      <c r="G19" s="27">
        <v>8</v>
      </c>
      <c r="H19" s="27">
        <v>38</v>
      </c>
      <c r="I19" s="27">
        <v>97</v>
      </c>
      <c r="J19" s="27">
        <f t="shared" si="8"/>
        <v>143</v>
      </c>
      <c r="K19" s="29">
        <f t="shared" si="9"/>
        <v>0.055944055944055944</v>
      </c>
      <c r="L19" s="20"/>
      <c r="M19" s="21">
        <v>83</v>
      </c>
      <c r="N19" s="17">
        <f t="shared" si="10"/>
        <v>0.7345132743362832</v>
      </c>
      <c r="O19" s="22">
        <v>53</v>
      </c>
      <c r="P19" s="17">
        <f t="shared" si="11"/>
        <v>0.5463917525773195</v>
      </c>
    </row>
    <row r="20" spans="1:16" s="8" customFormat="1" ht="12.75">
      <c r="A20" s="24" t="s">
        <v>11</v>
      </c>
      <c r="B20" s="27">
        <v>28</v>
      </c>
      <c r="C20" s="27">
        <v>27</v>
      </c>
      <c r="D20" s="27">
        <v>136</v>
      </c>
      <c r="E20" s="27">
        <f t="shared" si="6"/>
        <v>191</v>
      </c>
      <c r="F20" s="29">
        <f t="shared" si="7"/>
        <v>0.14659685863874344</v>
      </c>
      <c r="G20" s="27">
        <v>8</v>
      </c>
      <c r="H20" s="27">
        <v>50</v>
      </c>
      <c r="I20" s="27">
        <v>111</v>
      </c>
      <c r="J20" s="27">
        <f t="shared" si="8"/>
        <v>169</v>
      </c>
      <c r="K20" s="29">
        <f t="shared" si="9"/>
        <v>0.047337278106508875</v>
      </c>
      <c r="L20" s="20"/>
      <c r="M20" s="21">
        <v>116</v>
      </c>
      <c r="N20" s="17">
        <f t="shared" si="10"/>
        <v>0.8529411764705882</v>
      </c>
      <c r="O20" s="22">
        <v>57</v>
      </c>
      <c r="P20" s="17">
        <f t="shared" si="11"/>
        <v>0.5135135135135135</v>
      </c>
    </row>
    <row r="21" spans="1:16" s="8" customFormat="1" ht="12.75">
      <c r="A21" s="24" t="s">
        <v>12</v>
      </c>
      <c r="B21" s="27">
        <v>35</v>
      </c>
      <c r="C21" s="27">
        <v>56</v>
      </c>
      <c r="D21" s="27">
        <v>108</v>
      </c>
      <c r="E21" s="27">
        <f t="shared" si="6"/>
        <v>199</v>
      </c>
      <c r="F21" s="29">
        <f t="shared" si="7"/>
        <v>0.17587939698492464</v>
      </c>
      <c r="G21" s="27">
        <v>14</v>
      </c>
      <c r="H21" s="27">
        <v>57</v>
      </c>
      <c r="I21" s="27">
        <v>105</v>
      </c>
      <c r="J21" s="27">
        <f t="shared" si="8"/>
        <v>176</v>
      </c>
      <c r="K21" s="29">
        <f t="shared" si="9"/>
        <v>0.07954545454545454</v>
      </c>
      <c r="L21" s="20"/>
      <c r="M21" s="21">
        <v>79</v>
      </c>
      <c r="N21" s="17">
        <f t="shared" si="10"/>
        <v>0.7314814814814815</v>
      </c>
      <c r="O21" s="22">
        <v>73</v>
      </c>
      <c r="P21" s="17">
        <f t="shared" si="11"/>
        <v>0.6952380952380952</v>
      </c>
    </row>
    <row r="22" spans="1:16" s="8" customFormat="1" ht="12.75">
      <c r="A22" s="24" t="s">
        <v>13</v>
      </c>
      <c r="B22" s="27">
        <v>53</v>
      </c>
      <c r="C22" s="27">
        <v>43</v>
      </c>
      <c r="D22" s="27">
        <v>137</v>
      </c>
      <c r="E22" s="27">
        <f t="shared" si="6"/>
        <v>233</v>
      </c>
      <c r="F22" s="29">
        <f t="shared" si="7"/>
        <v>0.22746781115879827</v>
      </c>
      <c r="G22" s="27">
        <v>18</v>
      </c>
      <c r="H22" s="27">
        <v>52</v>
      </c>
      <c r="I22" s="27">
        <v>93</v>
      </c>
      <c r="J22" s="27">
        <f t="shared" si="8"/>
        <v>163</v>
      </c>
      <c r="K22" s="29">
        <f t="shared" si="9"/>
        <v>0.11042944785276074</v>
      </c>
      <c r="L22" s="20"/>
      <c r="M22" s="21">
        <v>104</v>
      </c>
      <c r="N22" s="17">
        <f t="shared" si="10"/>
        <v>0.7591240875912408</v>
      </c>
      <c r="O22" s="22">
        <v>65</v>
      </c>
      <c r="P22" s="17">
        <f t="shared" si="11"/>
        <v>0.6989247311827957</v>
      </c>
    </row>
    <row r="23" spans="1:16" s="8" customFormat="1" ht="12.75">
      <c r="A23" s="24" t="s">
        <v>14</v>
      </c>
      <c r="B23" s="27">
        <v>46</v>
      </c>
      <c r="C23" s="27">
        <v>58</v>
      </c>
      <c r="D23" s="27">
        <v>94</v>
      </c>
      <c r="E23" s="27">
        <f t="shared" si="6"/>
        <v>198</v>
      </c>
      <c r="F23" s="29">
        <f t="shared" si="7"/>
        <v>0.23232323232323232</v>
      </c>
      <c r="G23" s="27">
        <v>20</v>
      </c>
      <c r="H23" s="27">
        <v>64</v>
      </c>
      <c r="I23" s="27">
        <v>78</v>
      </c>
      <c r="J23" s="27">
        <f t="shared" si="8"/>
        <v>162</v>
      </c>
      <c r="K23" s="29">
        <f t="shared" si="9"/>
        <v>0.12345679012345678</v>
      </c>
      <c r="L23" s="20"/>
      <c r="M23" s="21">
        <v>70</v>
      </c>
      <c r="N23" s="17">
        <f t="shared" si="10"/>
        <v>0.7446808510638298</v>
      </c>
      <c r="O23" s="22">
        <v>63</v>
      </c>
      <c r="P23" s="17">
        <f t="shared" si="11"/>
        <v>0.8076923076923077</v>
      </c>
    </row>
    <row r="24" spans="1:16" s="9" customFormat="1" ht="12.75">
      <c r="A24" s="26" t="s">
        <v>15</v>
      </c>
      <c r="B24" s="30">
        <f>SUM(B19:B22)</f>
        <v>139</v>
      </c>
      <c r="C24" s="30">
        <f>SUM(C19:C22)</f>
        <v>158</v>
      </c>
      <c r="D24" s="30">
        <f>SUM(D19:D22)</f>
        <v>494</v>
      </c>
      <c r="E24" s="30">
        <f>SUM(E19:E22)</f>
        <v>791</v>
      </c>
      <c r="F24" s="31">
        <f t="shared" si="7"/>
        <v>0.17572692793931732</v>
      </c>
      <c r="G24" s="30">
        <f>SUM(G19:G22)</f>
        <v>48</v>
      </c>
      <c r="H24" s="30">
        <f>SUM(H19:H22)</f>
        <v>197</v>
      </c>
      <c r="I24" s="30">
        <f>SUM(I19:I22)</f>
        <v>406</v>
      </c>
      <c r="J24" s="30">
        <f>SUM(J19:J22)</f>
        <v>651</v>
      </c>
      <c r="K24" s="31">
        <f t="shared" si="9"/>
        <v>0.07373271889400922</v>
      </c>
      <c r="L24" s="19"/>
      <c r="M24" s="18">
        <f>SUM(M19:M22)</f>
        <v>382</v>
      </c>
      <c r="N24" s="5">
        <f t="shared" si="10"/>
        <v>0.7732793522267206</v>
      </c>
      <c r="O24" s="18">
        <f>SUM(O19:O22)</f>
        <v>248</v>
      </c>
      <c r="P24" s="5">
        <f t="shared" si="11"/>
        <v>0.6108374384236454</v>
      </c>
    </row>
    <row r="25" spans="1:16" ht="12.75">
      <c r="A25" s="24" t="s">
        <v>16</v>
      </c>
      <c r="B25" s="27">
        <f>SUM(B18:B23)</f>
        <v>205</v>
      </c>
      <c r="C25" s="27">
        <f>SUM(C18:C23)</f>
        <v>252</v>
      </c>
      <c r="D25" s="27">
        <f>SUM(D18:D23)</f>
        <v>692</v>
      </c>
      <c r="E25" s="27">
        <f>SUM(E18:E23)</f>
        <v>1149</v>
      </c>
      <c r="F25" s="29">
        <f t="shared" si="7"/>
        <v>0.1784160139251523</v>
      </c>
      <c r="G25" s="27">
        <f>SUM(G18:G23)</f>
        <v>77</v>
      </c>
      <c r="H25" s="27">
        <f>SUM(H18:H23)</f>
        <v>308</v>
      </c>
      <c r="I25" s="27">
        <f>SUM(I18:I23)</f>
        <v>547</v>
      </c>
      <c r="J25" s="27">
        <f>SUM(J18:J23)</f>
        <v>932</v>
      </c>
      <c r="K25" s="29">
        <f t="shared" si="9"/>
        <v>0.08261802575107297</v>
      </c>
      <c r="M25" s="4">
        <f>SUM(M18:M23)</f>
        <v>532</v>
      </c>
      <c r="N25" s="5">
        <f t="shared" si="10"/>
        <v>0.7687861271676301</v>
      </c>
      <c r="O25" s="4">
        <f>SUM(O18:O23)</f>
        <v>357</v>
      </c>
      <c r="P25" s="5">
        <f t="shared" si="11"/>
        <v>0.6526508226691042</v>
      </c>
    </row>
    <row r="26" spans="1:11" s="8" customFormat="1" ht="12.75">
      <c r="A26" s="34"/>
      <c r="B26" s="35"/>
      <c r="C26" s="33"/>
      <c r="D26" s="33"/>
      <c r="E26" s="33"/>
      <c r="F26" s="36"/>
      <c r="G26" s="33"/>
      <c r="H26" s="33"/>
      <c r="I26" s="33"/>
      <c r="J26" s="33"/>
      <c r="K26" s="36"/>
    </row>
    <row r="27" spans="1:11" ht="12.75">
      <c r="A27" s="26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3" ht="12.75">
      <c r="A28" s="24" t="s">
        <v>3</v>
      </c>
      <c r="B28" s="27" t="s">
        <v>4</v>
      </c>
      <c r="C28" s="27" t="s">
        <v>5</v>
      </c>
      <c r="D28" s="28" t="s">
        <v>6</v>
      </c>
      <c r="E28" s="27" t="s">
        <v>7</v>
      </c>
      <c r="F28" s="27" t="s">
        <v>8</v>
      </c>
      <c r="G28" s="25"/>
      <c r="H28" s="25"/>
      <c r="I28" s="25"/>
      <c r="J28" s="25"/>
      <c r="K28" s="25"/>
      <c r="M28" s="13" t="s">
        <v>20</v>
      </c>
    </row>
    <row r="29" spans="1:11" ht="12.75">
      <c r="A29" s="26" t="s">
        <v>21</v>
      </c>
      <c r="B29" s="27"/>
      <c r="C29" s="27"/>
      <c r="D29" s="28"/>
      <c r="E29" s="27"/>
      <c r="F29" s="27"/>
      <c r="G29" s="25"/>
      <c r="H29" s="25"/>
      <c r="I29" s="25"/>
      <c r="J29" s="25"/>
      <c r="K29" s="25"/>
    </row>
    <row r="30" spans="1:14" s="8" customFormat="1" ht="12.75">
      <c r="A30" s="24" t="s">
        <v>15</v>
      </c>
      <c r="B30" s="27">
        <f aca="true" t="shared" si="12" ref="B30:E31">SUM(B12,B24)</f>
        <v>307</v>
      </c>
      <c r="C30" s="27">
        <f t="shared" si="12"/>
        <v>360</v>
      </c>
      <c r="D30" s="27">
        <f t="shared" si="12"/>
        <v>1134</v>
      </c>
      <c r="E30" s="27">
        <f t="shared" si="12"/>
        <v>1801</v>
      </c>
      <c r="F30" s="29">
        <f>B30/E30</f>
        <v>0.17046085508051081</v>
      </c>
      <c r="G30" s="33"/>
      <c r="H30" s="25"/>
      <c r="I30" s="25"/>
      <c r="J30" s="25"/>
      <c r="K30" s="25"/>
      <c r="L30" s="2"/>
      <c r="M30" s="4">
        <f>SUM(M12,M24)</f>
        <v>881</v>
      </c>
      <c r="N30" s="5">
        <f>M30/D30</f>
        <v>0.7768959435626103</v>
      </c>
    </row>
    <row r="31" spans="1:14" ht="12.75">
      <c r="A31" s="24" t="s">
        <v>16</v>
      </c>
      <c r="B31" s="27">
        <f t="shared" si="12"/>
        <v>428</v>
      </c>
      <c r="C31" s="27">
        <f t="shared" si="12"/>
        <v>557</v>
      </c>
      <c r="D31" s="27">
        <f t="shared" si="12"/>
        <v>1626</v>
      </c>
      <c r="E31" s="27">
        <f t="shared" si="12"/>
        <v>2611</v>
      </c>
      <c r="F31" s="29">
        <f>B31/E31</f>
        <v>0.1639218690157028</v>
      </c>
      <c r="G31" s="25"/>
      <c r="H31" s="25"/>
      <c r="I31" s="25"/>
      <c r="J31" s="25"/>
      <c r="K31" s="25"/>
      <c r="M31" s="4">
        <f>SUM(M13,M25)</f>
        <v>1246</v>
      </c>
      <c r="N31" s="5">
        <f>M31/D31</f>
        <v>0.7662976629766297</v>
      </c>
    </row>
    <row r="32" spans="1:11" ht="12.75">
      <c r="A32" s="32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4" ht="12.75">
      <c r="A33" s="24" t="s">
        <v>15</v>
      </c>
      <c r="B33" s="27">
        <f aca="true" t="shared" si="13" ref="B33:E34">SUM(G12,G24)</f>
        <v>91</v>
      </c>
      <c r="C33" s="27">
        <f t="shared" si="13"/>
        <v>358</v>
      </c>
      <c r="D33" s="27">
        <f t="shared" si="13"/>
        <v>1016</v>
      </c>
      <c r="E33" s="27">
        <f t="shared" si="13"/>
        <v>1465</v>
      </c>
      <c r="F33" s="29">
        <f>B33/E33</f>
        <v>0.0621160409556314</v>
      </c>
      <c r="G33" s="25"/>
      <c r="H33" s="25"/>
      <c r="I33" s="25"/>
      <c r="J33" s="25"/>
      <c r="K33" s="25"/>
      <c r="M33" s="4">
        <f>SUM(O12,O24)</f>
        <v>695</v>
      </c>
      <c r="N33" s="5">
        <f>M33/D33</f>
        <v>0.6840551181102362</v>
      </c>
    </row>
    <row r="34" spans="1:14" ht="12.75">
      <c r="A34" s="24" t="s">
        <v>16</v>
      </c>
      <c r="B34" s="27">
        <f t="shared" si="13"/>
        <v>136</v>
      </c>
      <c r="C34" s="27">
        <f t="shared" si="13"/>
        <v>580</v>
      </c>
      <c r="D34" s="27">
        <f t="shared" si="13"/>
        <v>1451</v>
      </c>
      <c r="E34" s="27">
        <f t="shared" si="13"/>
        <v>2167</v>
      </c>
      <c r="F34" s="29">
        <f>B34/E34</f>
        <v>0.06275957544993079</v>
      </c>
      <c r="G34" s="25"/>
      <c r="H34" s="25"/>
      <c r="I34" s="25"/>
      <c r="J34" s="25"/>
      <c r="K34" s="25"/>
      <c r="M34" s="4">
        <f>SUM(O13,O25)</f>
        <v>1030</v>
      </c>
      <c r="N34" s="5">
        <f>M34/D34</f>
        <v>0.709855272226051</v>
      </c>
    </row>
    <row r="35" spans="1:13" s="10" customFormat="1" ht="12.75">
      <c r="A35" s="32" t="s">
        <v>24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"/>
      <c r="M35" s="2"/>
    </row>
    <row r="36" spans="1:14" s="10" customFormat="1" ht="12.75">
      <c r="A36" s="24" t="s">
        <v>15</v>
      </c>
      <c r="B36" s="27">
        <f aca="true" t="shared" si="14" ref="B36:E37">SUM(B30,B33)</f>
        <v>398</v>
      </c>
      <c r="C36" s="27">
        <f t="shared" si="14"/>
        <v>718</v>
      </c>
      <c r="D36" s="27">
        <f t="shared" si="14"/>
        <v>2150</v>
      </c>
      <c r="E36" s="27">
        <f t="shared" si="14"/>
        <v>3266</v>
      </c>
      <c r="F36" s="29">
        <f>B36/E36</f>
        <v>0.12186160440906307</v>
      </c>
      <c r="G36" s="25"/>
      <c r="H36" s="37"/>
      <c r="I36" s="37"/>
      <c r="J36" s="37"/>
      <c r="K36" s="37"/>
      <c r="M36" s="4">
        <f>SUM(M30,M33)</f>
        <v>1576</v>
      </c>
      <c r="N36" s="5">
        <f>M36/D36</f>
        <v>0.7330232558139534</v>
      </c>
    </row>
    <row r="37" spans="1:14" ht="12.75">
      <c r="A37" s="24" t="s">
        <v>16</v>
      </c>
      <c r="B37" s="27">
        <f t="shared" si="14"/>
        <v>564</v>
      </c>
      <c r="C37" s="27">
        <f t="shared" si="14"/>
        <v>1137</v>
      </c>
      <c r="D37" s="27">
        <f t="shared" si="14"/>
        <v>3077</v>
      </c>
      <c r="E37" s="27">
        <f t="shared" si="14"/>
        <v>4778</v>
      </c>
      <c r="F37" s="29">
        <f>B37/E37</f>
        <v>0.11804102134784429</v>
      </c>
      <c r="G37" s="25"/>
      <c r="H37" s="25"/>
      <c r="I37" s="25"/>
      <c r="J37" s="25"/>
      <c r="K37" s="25"/>
      <c r="M37" s="4">
        <f>SUM(M31,M34)</f>
        <v>2276</v>
      </c>
      <c r="N37" s="5">
        <f>M37/D37</f>
        <v>0.7396815079623009</v>
      </c>
    </row>
    <row r="38" spans="1:14" ht="12.75">
      <c r="A38" s="24"/>
      <c r="B38" s="27"/>
      <c r="C38" s="27"/>
      <c r="D38" s="27"/>
      <c r="E38" s="27"/>
      <c r="F38" s="29"/>
      <c r="G38" s="25"/>
      <c r="H38" s="25"/>
      <c r="I38" s="25"/>
      <c r="J38" s="25"/>
      <c r="K38" s="25"/>
      <c r="M38" s="4"/>
      <c r="N38" s="5"/>
    </row>
    <row r="39" spans="1:14" s="12" customFormat="1" ht="12.75">
      <c r="A39" s="12" t="s">
        <v>28</v>
      </c>
      <c r="N39" s="38"/>
    </row>
    <row r="40" spans="1:14" s="12" customFormat="1" ht="12.75">
      <c r="A40" s="12" t="s">
        <v>29</v>
      </c>
      <c r="N40" s="38"/>
    </row>
    <row r="41" spans="1:14" s="12" customFormat="1" ht="12.75">
      <c r="A41" s="12" t="s">
        <v>31</v>
      </c>
      <c r="N41" s="38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 t="s">
        <v>30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10" customFormat="1" ht="12.75">
      <c r="A45" s="25"/>
      <c r="B45" s="25"/>
      <c r="C45" s="25"/>
      <c r="D45" s="25"/>
      <c r="E45" s="25"/>
      <c r="F45" s="25"/>
      <c r="G45" s="25"/>
      <c r="H45" s="37"/>
      <c r="I45" s="37"/>
      <c r="J45" s="37"/>
      <c r="K45" s="37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11" customWidth="1"/>
    <col min="2" max="11" width="8.57421875" style="12" customWidth="1"/>
    <col min="12" max="16384" width="10.00390625" style="12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11" customWidth="1"/>
    <col min="2" max="11" width="8.57421875" style="12" customWidth="1"/>
    <col min="12" max="16384" width="10.00390625" style="12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2010-11-16T18:19:13Z</cp:lastPrinted>
  <dcterms:created xsi:type="dcterms:W3CDTF">2010-05-11T11:43:57Z</dcterms:created>
  <dcterms:modified xsi:type="dcterms:W3CDTF">2010-11-17T21:26:13Z</dcterms:modified>
  <cp:category/>
  <cp:version/>
  <cp:contentType/>
  <cp:contentStatus/>
</cp:coreProperties>
</file>