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61" yWindow="65521" windowWidth="159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'Sheet1'!$A$1:$Q$39</definedName>
  </definedNames>
  <calcPr fullCalcOnLoad="1"/>
</workbook>
</file>

<file path=xl/sharedStrings.xml><?xml version="1.0" encoding="utf-8"?>
<sst xmlns="http://schemas.openxmlformats.org/spreadsheetml/2006/main" count="78" uniqueCount="31">
  <si>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</si>
  <si>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</si>
  <si>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</si>
  <si>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</si>
  <si>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</si>
  <si>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</si>
  <si>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</si>
  <si>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</si>
  <si>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</si>
  <si>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</si>
  <si>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</si>
  <si>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</si>
  <si>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</si>
  <si>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</si>
  <si>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</si>
  <si>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</si>
  <si>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</si>
  <si>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</si>
  <si>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</si>
  <si>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</si>
  <si>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</si>
  <si>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</si>
  <si>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</si>
  <si>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</si>
  <si>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</si>
  <si>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</si>
  <si>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</si>
  <si>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 xml:space="preserve"> SPOKES TRAFFIC COUNT  -  TUESDAY 17 MAY 2011</t>
  </si>
  <si>
    <t>Weather - dry but cool and windy</t>
  </si>
  <si>
    <t>Big traffic decline Lothian Rd but similar rise Forrest Rd - the latter heading back to pre-tram traffic levels; cycling static Forrest Rd but slight decline Lothian Rd</t>
  </si>
  <si>
    <t>Road conditions - as May 2010, Princes St tramlines in place, freeflow at foot of Mound and of Lothian Road.  BUT Queensferry St shut (gas main) so traffic going via Hay't (&amp; Forrest Rd??)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</si>
</sst>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selection activeCell="A39" sqref="A39"/>
    </sheetView>
  </sheetViews>
  <sheetFormatPr defaultColWidth="10.00390625" defaultRowHeight="12.75"/>
  <cols>
    <col min="1" max="1" width="8.57421875" style="1" customWidth="1"/>
    <col min="2" max="6" width="8.57421875" style="2" customWidth="1"/>
    <col min="7" max="7" width="6.7109375" style="2" customWidth="1"/>
    <col min="8" max="11" width="8.57421875" style="2" customWidth="1"/>
    <col min="12" max="13" width="10.00390625" style="2" customWidth="1"/>
    <col min="14" max="14" width="9.140625" style="0" customWidth="1"/>
    <col min="15" max="15" width="10.00390625" style="2" customWidth="1"/>
    <col min="16" max="16" width="10.7109375" style="2" customWidth="1"/>
    <col min="17" max="16384" width="10.00390625" style="2" customWidth="1"/>
  </cols>
  <sheetData>
    <row r="1" ht="15.75">
      <c r="A1" s="3" t="s">
        <v>27</v>
      </c>
    </row>
    <row r="2" spans="1:11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3.5" customHeight="1">
      <c r="A3" s="23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13" t="s">
        <v>20</v>
      </c>
    </row>
    <row r="4" spans="1:15" ht="12.75">
      <c r="A4" s="23"/>
      <c r="B4" s="22" t="s">
        <v>1</v>
      </c>
      <c r="C4" s="22"/>
      <c r="D4" s="22"/>
      <c r="E4" s="22"/>
      <c r="F4" s="22"/>
      <c r="G4" s="22" t="s">
        <v>2</v>
      </c>
      <c r="H4" s="22"/>
      <c r="I4" s="22"/>
      <c r="J4" s="22"/>
      <c r="K4" s="22"/>
      <c r="M4" s="2" t="s">
        <v>18</v>
      </c>
      <c r="O4" s="2" t="s">
        <v>19</v>
      </c>
    </row>
    <row r="5" spans="1:16" ht="13.5" thickBot="1">
      <c r="A5" s="21" t="s">
        <v>3</v>
      </c>
      <c r="B5" s="24" t="s">
        <v>4</v>
      </c>
      <c r="C5" s="24" t="s">
        <v>5</v>
      </c>
      <c r="D5" s="25" t="s">
        <v>6</v>
      </c>
      <c r="E5" s="24" t="s">
        <v>7</v>
      </c>
      <c r="F5" s="24" t="s">
        <v>8</v>
      </c>
      <c r="G5" s="24" t="s">
        <v>4</v>
      </c>
      <c r="H5" s="24" t="s">
        <v>5</v>
      </c>
      <c r="I5" s="25" t="s">
        <v>6</v>
      </c>
      <c r="J5" s="24" t="s">
        <v>7</v>
      </c>
      <c r="K5" s="24" t="s">
        <v>8</v>
      </c>
      <c r="L5" s="15"/>
      <c r="M5" s="15" t="s">
        <v>25</v>
      </c>
      <c r="N5" s="16" t="s">
        <v>26</v>
      </c>
      <c r="O5" s="15" t="s">
        <v>25</v>
      </c>
      <c r="P5" s="16" t="s">
        <v>26</v>
      </c>
    </row>
    <row r="6" spans="1:16" ht="13.5" thickBot="1">
      <c r="A6" s="21" t="s">
        <v>9</v>
      </c>
      <c r="B6" s="36">
        <v>26</v>
      </c>
      <c r="C6" s="37">
        <v>33</v>
      </c>
      <c r="D6" s="37">
        <v>106</v>
      </c>
      <c r="E6" s="24">
        <f aca="true" t="shared" si="0" ref="E6:E11">SUM(B6:D6)</f>
        <v>165</v>
      </c>
      <c r="F6" s="26">
        <f aca="true" t="shared" si="1" ref="F6:F13">B6/E6</f>
        <v>0.15757575757575756</v>
      </c>
      <c r="G6" s="36">
        <v>7</v>
      </c>
      <c r="H6" s="37">
        <v>48</v>
      </c>
      <c r="I6" s="37">
        <v>136</v>
      </c>
      <c r="J6" s="24">
        <f aca="true" t="shared" si="2" ref="J6:J11">SUM(G6:I6)</f>
        <v>191</v>
      </c>
      <c r="K6" s="26">
        <f aca="true" t="shared" si="3" ref="K6:K13">G6/J6</f>
        <v>0.03664921465968586</v>
      </c>
      <c r="L6" s="15"/>
      <c r="M6" s="36">
        <v>79</v>
      </c>
      <c r="N6" s="17">
        <f>M6/D6</f>
        <v>0.7452830188679245</v>
      </c>
      <c r="O6" s="36">
        <v>109</v>
      </c>
      <c r="P6" s="17">
        <f>O6/I6</f>
        <v>0.8014705882352942</v>
      </c>
    </row>
    <row r="7" spans="1:16" s="6" customFormat="1" ht="12" customHeight="1" thickBot="1">
      <c r="A7" s="21" t="s">
        <v>10</v>
      </c>
      <c r="B7" s="38">
        <v>23</v>
      </c>
      <c r="C7" s="39">
        <v>47</v>
      </c>
      <c r="D7" s="39">
        <v>143</v>
      </c>
      <c r="E7" s="24">
        <f t="shared" si="0"/>
        <v>213</v>
      </c>
      <c r="F7" s="26">
        <f t="shared" si="1"/>
        <v>0.107981220657277</v>
      </c>
      <c r="G7" s="38">
        <v>4</v>
      </c>
      <c r="H7" s="39">
        <v>40</v>
      </c>
      <c r="I7" s="39">
        <v>143</v>
      </c>
      <c r="J7" s="24">
        <f t="shared" si="2"/>
        <v>187</v>
      </c>
      <c r="K7" s="26">
        <f t="shared" si="3"/>
        <v>0.0213903743315508</v>
      </c>
      <c r="L7" s="14"/>
      <c r="M7" s="38">
        <v>111</v>
      </c>
      <c r="N7" s="17">
        <f aca="true" t="shared" si="4" ref="N7:N13">M7/D7</f>
        <v>0.7762237762237763</v>
      </c>
      <c r="O7" s="38">
        <v>101</v>
      </c>
      <c r="P7" s="17">
        <f aca="true" t="shared" si="5" ref="P7:P13">O7/I7</f>
        <v>0.7062937062937062</v>
      </c>
    </row>
    <row r="8" spans="1:16" ht="13.5" thickBot="1">
      <c r="A8" s="21" t="s">
        <v>11</v>
      </c>
      <c r="B8" s="38">
        <v>42</v>
      </c>
      <c r="C8" s="39">
        <v>39</v>
      </c>
      <c r="D8" s="39">
        <v>140</v>
      </c>
      <c r="E8" s="24">
        <f t="shared" si="0"/>
        <v>221</v>
      </c>
      <c r="F8" s="26">
        <f t="shared" si="1"/>
        <v>0.19004524886877827</v>
      </c>
      <c r="G8" s="38">
        <v>5</v>
      </c>
      <c r="H8" s="39">
        <v>41</v>
      </c>
      <c r="I8" s="39">
        <v>104</v>
      </c>
      <c r="J8" s="24">
        <f t="shared" si="2"/>
        <v>150</v>
      </c>
      <c r="K8" s="26">
        <f t="shared" si="3"/>
        <v>0.03333333333333333</v>
      </c>
      <c r="L8" s="15"/>
      <c r="M8" s="38">
        <v>102</v>
      </c>
      <c r="N8" s="17">
        <f t="shared" si="4"/>
        <v>0.7285714285714285</v>
      </c>
      <c r="O8" s="38">
        <v>74</v>
      </c>
      <c r="P8" s="17">
        <f t="shared" si="5"/>
        <v>0.7115384615384616</v>
      </c>
    </row>
    <row r="9" spans="1:16" ht="13.5" thickBot="1">
      <c r="A9" s="21" t="s">
        <v>12</v>
      </c>
      <c r="B9" s="38">
        <v>36</v>
      </c>
      <c r="C9" s="39">
        <v>35</v>
      </c>
      <c r="D9" s="39">
        <v>130</v>
      </c>
      <c r="E9" s="24">
        <f t="shared" si="0"/>
        <v>201</v>
      </c>
      <c r="F9" s="26">
        <f t="shared" si="1"/>
        <v>0.1791044776119403</v>
      </c>
      <c r="G9" s="38">
        <v>13</v>
      </c>
      <c r="H9" s="39">
        <v>47</v>
      </c>
      <c r="I9" s="39">
        <v>116</v>
      </c>
      <c r="J9" s="24">
        <f t="shared" si="2"/>
        <v>176</v>
      </c>
      <c r="K9" s="26">
        <f t="shared" si="3"/>
        <v>0.07386363636363637</v>
      </c>
      <c r="L9" s="15"/>
      <c r="M9" s="38">
        <v>104</v>
      </c>
      <c r="N9" s="17">
        <f t="shared" si="4"/>
        <v>0.8</v>
      </c>
      <c r="O9" s="38">
        <v>91</v>
      </c>
      <c r="P9" s="17">
        <f t="shared" si="5"/>
        <v>0.7844827586206896</v>
      </c>
    </row>
    <row r="10" spans="1:16" ht="13.5" thickBot="1">
      <c r="A10" s="21" t="s">
        <v>13</v>
      </c>
      <c r="B10" s="38">
        <v>56</v>
      </c>
      <c r="C10" s="39">
        <v>45</v>
      </c>
      <c r="D10" s="39">
        <v>121</v>
      </c>
      <c r="E10" s="24">
        <f t="shared" si="0"/>
        <v>222</v>
      </c>
      <c r="F10" s="26">
        <f t="shared" si="1"/>
        <v>0.25225225225225223</v>
      </c>
      <c r="G10" s="38">
        <v>11</v>
      </c>
      <c r="H10" s="39">
        <v>65</v>
      </c>
      <c r="I10" s="39">
        <v>108</v>
      </c>
      <c r="J10" s="24">
        <f>SUM(G10:I10)</f>
        <v>184</v>
      </c>
      <c r="K10" s="26">
        <f t="shared" si="3"/>
        <v>0.059782608695652176</v>
      </c>
      <c r="L10" s="15"/>
      <c r="M10" s="38">
        <v>91</v>
      </c>
      <c r="N10" s="17">
        <f t="shared" si="4"/>
        <v>0.7520661157024794</v>
      </c>
      <c r="O10" s="38">
        <v>89</v>
      </c>
      <c r="P10" s="17">
        <f>O10/I10</f>
        <v>0.8240740740740741</v>
      </c>
    </row>
    <row r="11" spans="1:16" ht="13.5" thickBot="1">
      <c r="A11" s="21" t="s">
        <v>14</v>
      </c>
      <c r="B11" s="38">
        <v>34</v>
      </c>
      <c r="C11" s="39">
        <v>59</v>
      </c>
      <c r="D11" s="39">
        <v>112</v>
      </c>
      <c r="E11" s="24">
        <f t="shared" si="0"/>
        <v>205</v>
      </c>
      <c r="F11" s="26">
        <f t="shared" si="1"/>
        <v>0.16585365853658537</v>
      </c>
      <c r="G11" s="38">
        <v>12</v>
      </c>
      <c r="H11" s="39">
        <v>58</v>
      </c>
      <c r="I11" s="39">
        <v>118</v>
      </c>
      <c r="J11" s="24">
        <f t="shared" si="2"/>
        <v>188</v>
      </c>
      <c r="K11" s="26">
        <f t="shared" si="3"/>
        <v>0.06382978723404255</v>
      </c>
      <c r="L11" s="15"/>
      <c r="M11" s="38">
        <v>90</v>
      </c>
      <c r="N11" s="17">
        <f t="shared" si="4"/>
        <v>0.8035714285714286</v>
      </c>
      <c r="O11" s="38">
        <v>87</v>
      </c>
      <c r="P11" s="17">
        <f t="shared" si="5"/>
        <v>0.7372881355932204</v>
      </c>
    </row>
    <row r="12" spans="1:16" s="7" customFormat="1" ht="12.75">
      <c r="A12" s="23" t="s">
        <v>15</v>
      </c>
      <c r="B12" s="27">
        <f>SUM(B7:B10)</f>
        <v>157</v>
      </c>
      <c r="C12" s="27">
        <f>SUM(C7:C10)</f>
        <v>166</v>
      </c>
      <c r="D12" s="27">
        <f>SUM(D7:D10)</f>
        <v>534</v>
      </c>
      <c r="E12" s="27">
        <f>SUM(E7:E10)</f>
        <v>857</v>
      </c>
      <c r="F12" s="28">
        <f t="shared" si="1"/>
        <v>0.18319719953325556</v>
      </c>
      <c r="G12" s="27">
        <f>SUM(G7:G10)</f>
        <v>33</v>
      </c>
      <c r="H12" s="27">
        <f>SUM(H7:H10)</f>
        <v>193</v>
      </c>
      <c r="I12" s="27">
        <f>SUM(I7:I10)</f>
        <v>471</v>
      </c>
      <c r="J12" s="27">
        <f>SUM(J7:J10)</f>
        <v>697</v>
      </c>
      <c r="K12" s="28">
        <f t="shared" si="3"/>
        <v>0.047345767575322814</v>
      </c>
      <c r="M12" s="27">
        <f>SUM(M7:M10)</f>
        <v>408</v>
      </c>
      <c r="N12" s="5">
        <f t="shared" si="4"/>
        <v>0.7640449438202247</v>
      </c>
      <c r="O12" s="27">
        <f>SUM(O7:O10)</f>
        <v>355</v>
      </c>
      <c r="P12" s="5">
        <f t="shared" si="5"/>
        <v>0.7537154989384289</v>
      </c>
    </row>
    <row r="13" spans="1:16" ht="12.75">
      <c r="A13" s="21" t="s">
        <v>16</v>
      </c>
      <c r="B13" s="24">
        <f>SUM(B6:B11)</f>
        <v>217</v>
      </c>
      <c r="C13" s="24">
        <f>SUM(C6:C11)</f>
        <v>258</v>
      </c>
      <c r="D13" s="24">
        <f>SUM(D6:D11)</f>
        <v>752</v>
      </c>
      <c r="E13" s="24">
        <f>SUM(E6:E11)</f>
        <v>1227</v>
      </c>
      <c r="F13" s="26">
        <f t="shared" si="1"/>
        <v>0.17685411572942136</v>
      </c>
      <c r="G13" s="24">
        <f>SUM(G6:G11)</f>
        <v>52</v>
      </c>
      <c r="H13" s="24">
        <f>SUM(H6:H11)</f>
        <v>299</v>
      </c>
      <c r="I13" s="24">
        <f>SUM(I6:I11)</f>
        <v>725</v>
      </c>
      <c r="J13" s="24">
        <f>SUM(J6:J11)</f>
        <v>1076</v>
      </c>
      <c r="K13" s="26">
        <f t="shared" si="3"/>
        <v>0.048327137546468404</v>
      </c>
      <c r="M13" s="4">
        <f>SUM(M6:M11)</f>
        <v>577</v>
      </c>
      <c r="N13" s="5">
        <f t="shared" si="4"/>
        <v>0.7672872340425532</v>
      </c>
      <c r="O13" s="4">
        <f>SUM(O6:O11)</f>
        <v>551</v>
      </c>
      <c r="P13" s="5">
        <f t="shared" si="5"/>
        <v>0.76</v>
      </c>
    </row>
    <row r="14" spans="1:11" ht="12.7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8" customFormat="1" ht="12.75">
      <c r="A15" s="23" t="s">
        <v>17</v>
      </c>
      <c r="B15" s="29"/>
      <c r="C15" s="22"/>
      <c r="D15" s="22"/>
      <c r="E15" s="22"/>
      <c r="F15" s="22"/>
      <c r="G15" s="22"/>
      <c r="H15" s="22"/>
      <c r="I15" s="30"/>
      <c r="J15" s="30"/>
      <c r="K15" s="30"/>
    </row>
    <row r="16" spans="1:15" s="8" customFormat="1" ht="12.75">
      <c r="A16" s="23"/>
      <c r="B16" s="22" t="s">
        <v>1</v>
      </c>
      <c r="C16" s="30"/>
      <c r="D16" s="30"/>
      <c r="E16" s="30"/>
      <c r="F16" s="30"/>
      <c r="G16" s="22" t="s">
        <v>2</v>
      </c>
      <c r="H16" s="30"/>
      <c r="I16" s="30"/>
      <c r="J16" s="30"/>
      <c r="K16" s="30"/>
      <c r="M16" s="2" t="s">
        <v>18</v>
      </c>
      <c r="O16" s="2" t="s">
        <v>19</v>
      </c>
    </row>
    <row r="17" spans="1:16" ht="12.75">
      <c r="A17" s="21" t="s">
        <v>3</v>
      </c>
      <c r="B17" s="24" t="s">
        <v>4</v>
      </c>
      <c r="C17" s="24" t="s">
        <v>5</v>
      </c>
      <c r="D17" s="25" t="s">
        <v>6</v>
      </c>
      <c r="E17" s="24" t="s">
        <v>7</v>
      </c>
      <c r="F17" s="24" t="s">
        <v>8</v>
      </c>
      <c r="G17" s="24" t="s">
        <v>4</v>
      </c>
      <c r="H17" s="24" t="s">
        <v>5</v>
      </c>
      <c r="I17" s="25" t="s">
        <v>6</v>
      </c>
      <c r="J17" s="24" t="s">
        <v>7</v>
      </c>
      <c r="K17" s="24" t="s">
        <v>8</v>
      </c>
      <c r="L17" s="12"/>
      <c r="M17" s="15" t="s">
        <v>25</v>
      </c>
      <c r="N17" s="16" t="s">
        <v>26</v>
      </c>
      <c r="O17" s="15" t="s">
        <v>25</v>
      </c>
      <c r="P17" s="16" t="s">
        <v>26</v>
      </c>
    </row>
    <row r="18" spans="1:16" s="8" customFormat="1" ht="12.75">
      <c r="A18" s="21" t="s">
        <v>9</v>
      </c>
      <c r="B18" s="40">
        <v>28</v>
      </c>
      <c r="C18" s="40">
        <v>50</v>
      </c>
      <c r="D18" s="40">
        <v>108</v>
      </c>
      <c r="E18" s="24">
        <f aca="true" t="shared" si="6" ref="E18:E23">SUM(B18:D18)</f>
        <v>186</v>
      </c>
      <c r="F18" s="26">
        <f aca="true" t="shared" si="7" ref="F18:F25">B18/E18</f>
        <v>0.15053763440860216</v>
      </c>
      <c r="G18" s="40">
        <v>6</v>
      </c>
      <c r="H18" s="40">
        <v>40</v>
      </c>
      <c r="I18" s="40">
        <v>78</v>
      </c>
      <c r="J18" s="24">
        <f aca="true" t="shared" si="8" ref="J18:J23">SUM(G18:I18)</f>
        <v>124</v>
      </c>
      <c r="K18" s="26">
        <f aca="true" t="shared" si="9" ref="K18:K25">G18/J18</f>
        <v>0.04838709677419355</v>
      </c>
      <c r="L18" s="20"/>
      <c r="M18" s="40">
        <v>75</v>
      </c>
      <c r="N18" s="17">
        <f aca="true" t="shared" si="10" ref="N18:N25">M18/D18</f>
        <v>0.6944444444444444</v>
      </c>
      <c r="O18" s="40">
        <v>57</v>
      </c>
      <c r="P18" s="17">
        <f aca="true" t="shared" si="11" ref="P18:P25">O18/I18</f>
        <v>0.7307692307692307</v>
      </c>
    </row>
    <row r="19" spans="1:16" s="8" customFormat="1" ht="12.75">
      <c r="A19" s="21" t="s">
        <v>10</v>
      </c>
      <c r="B19" s="40">
        <v>33</v>
      </c>
      <c r="C19" s="40">
        <v>38</v>
      </c>
      <c r="D19" s="40">
        <v>107</v>
      </c>
      <c r="E19" s="24">
        <f t="shared" si="6"/>
        <v>178</v>
      </c>
      <c r="F19" s="26">
        <f t="shared" si="7"/>
        <v>0.1853932584269663</v>
      </c>
      <c r="G19" s="40">
        <v>8</v>
      </c>
      <c r="H19" s="40">
        <v>41</v>
      </c>
      <c r="I19" s="40">
        <v>93</v>
      </c>
      <c r="J19" s="24">
        <f t="shared" si="8"/>
        <v>142</v>
      </c>
      <c r="K19" s="26">
        <f t="shared" si="9"/>
        <v>0.056338028169014086</v>
      </c>
      <c r="L19" s="20"/>
      <c r="M19" s="40">
        <v>81</v>
      </c>
      <c r="N19" s="17">
        <f t="shared" si="10"/>
        <v>0.7570093457943925</v>
      </c>
      <c r="O19" s="40">
        <v>45</v>
      </c>
      <c r="P19" s="17">
        <f t="shared" si="11"/>
        <v>0.4838709677419355</v>
      </c>
    </row>
    <row r="20" spans="1:16" s="8" customFormat="1" ht="12.75">
      <c r="A20" s="21" t="s">
        <v>11</v>
      </c>
      <c r="B20" s="40">
        <v>39</v>
      </c>
      <c r="C20" s="40">
        <v>45</v>
      </c>
      <c r="D20" s="40">
        <v>122</v>
      </c>
      <c r="E20" s="24">
        <f t="shared" si="6"/>
        <v>206</v>
      </c>
      <c r="F20" s="26">
        <f t="shared" si="7"/>
        <v>0.18932038834951456</v>
      </c>
      <c r="G20" s="40">
        <v>13</v>
      </c>
      <c r="H20" s="40">
        <v>45</v>
      </c>
      <c r="I20" s="40">
        <v>108</v>
      </c>
      <c r="J20" s="24">
        <f t="shared" si="8"/>
        <v>166</v>
      </c>
      <c r="K20" s="26">
        <f t="shared" si="9"/>
        <v>0.0783132530120482</v>
      </c>
      <c r="L20" s="20"/>
      <c r="M20" s="40">
        <v>95</v>
      </c>
      <c r="N20" s="17">
        <f t="shared" si="10"/>
        <v>0.7786885245901639</v>
      </c>
      <c r="O20" s="40">
        <v>61</v>
      </c>
      <c r="P20" s="17">
        <f t="shared" si="11"/>
        <v>0.5648148148148148</v>
      </c>
    </row>
    <row r="21" spans="1:16" s="8" customFormat="1" ht="12.75">
      <c r="A21" s="21" t="s">
        <v>12</v>
      </c>
      <c r="B21" s="40">
        <v>37</v>
      </c>
      <c r="C21" s="40">
        <v>49</v>
      </c>
      <c r="D21" s="40">
        <v>118</v>
      </c>
      <c r="E21" s="24">
        <f t="shared" si="6"/>
        <v>204</v>
      </c>
      <c r="F21" s="26">
        <f t="shared" si="7"/>
        <v>0.18137254901960784</v>
      </c>
      <c r="G21" s="40">
        <v>13</v>
      </c>
      <c r="H21" s="40">
        <v>58</v>
      </c>
      <c r="I21" s="40">
        <v>84</v>
      </c>
      <c r="J21" s="24">
        <f t="shared" si="8"/>
        <v>155</v>
      </c>
      <c r="K21" s="26">
        <f t="shared" si="9"/>
        <v>0.08387096774193549</v>
      </c>
      <c r="L21" s="20"/>
      <c r="M21" s="40">
        <v>94</v>
      </c>
      <c r="N21" s="17">
        <f t="shared" si="10"/>
        <v>0.7966101694915254</v>
      </c>
      <c r="O21" s="40">
        <v>65</v>
      </c>
      <c r="P21" s="17">
        <f t="shared" si="11"/>
        <v>0.7738095238095238</v>
      </c>
    </row>
    <row r="22" spans="1:16" s="8" customFormat="1" ht="12.75">
      <c r="A22" s="21" t="s">
        <v>13</v>
      </c>
      <c r="B22" s="40">
        <v>60</v>
      </c>
      <c r="C22" s="40">
        <v>67</v>
      </c>
      <c r="D22" s="40">
        <v>85</v>
      </c>
      <c r="E22" s="24">
        <f t="shared" si="6"/>
        <v>212</v>
      </c>
      <c r="F22" s="26">
        <f t="shared" si="7"/>
        <v>0.2830188679245283</v>
      </c>
      <c r="G22" s="40">
        <v>14</v>
      </c>
      <c r="H22" s="40">
        <v>46</v>
      </c>
      <c r="I22" s="40">
        <v>82</v>
      </c>
      <c r="J22" s="24">
        <f t="shared" si="8"/>
        <v>142</v>
      </c>
      <c r="K22" s="26">
        <f t="shared" si="9"/>
        <v>0.09859154929577464</v>
      </c>
      <c r="L22" s="20"/>
      <c r="M22" s="40">
        <v>67</v>
      </c>
      <c r="N22" s="17">
        <f t="shared" si="10"/>
        <v>0.788235294117647</v>
      </c>
      <c r="O22" s="40">
        <v>73</v>
      </c>
      <c r="P22" s="17">
        <f t="shared" si="11"/>
        <v>0.8902439024390244</v>
      </c>
    </row>
    <row r="23" spans="1:16" s="8" customFormat="1" ht="12.75">
      <c r="A23" s="21" t="s">
        <v>14</v>
      </c>
      <c r="B23" s="40">
        <v>43</v>
      </c>
      <c r="C23" s="40">
        <v>45</v>
      </c>
      <c r="D23" s="40">
        <v>92</v>
      </c>
      <c r="E23" s="24">
        <f t="shared" si="6"/>
        <v>180</v>
      </c>
      <c r="F23" s="26">
        <f t="shared" si="7"/>
        <v>0.2388888888888889</v>
      </c>
      <c r="G23" s="40">
        <v>21</v>
      </c>
      <c r="H23" s="40">
        <v>61</v>
      </c>
      <c r="I23" s="40">
        <v>69</v>
      </c>
      <c r="J23" s="24">
        <f t="shared" si="8"/>
        <v>151</v>
      </c>
      <c r="K23" s="26">
        <f t="shared" si="9"/>
        <v>0.1390728476821192</v>
      </c>
      <c r="L23" s="20"/>
      <c r="M23" s="40">
        <v>66</v>
      </c>
      <c r="N23" s="17">
        <f t="shared" si="10"/>
        <v>0.717391304347826</v>
      </c>
      <c r="O23" s="40">
        <v>58</v>
      </c>
      <c r="P23" s="17">
        <f t="shared" si="11"/>
        <v>0.8405797101449275</v>
      </c>
    </row>
    <row r="24" spans="1:16" s="9" customFormat="1" ht="12.75">
      <c r="A24" s="23" t="s">
        <v>15</v>
      </c>
      <c r="B24" s="27">
        <f>SUM(B19:B22)</f>
        <v>169</v>
      </c>
      <c r="C24" s="27">
        <f>SUM(C19:C22)</f>
        <v>199</v>
      </c>
      <c r="D24" s="27">
        <f>SUM(D19:D22)</f>
        <v>432</v>
      </c>
      <c r="E24" s="27">
        <f>SUM(E19:E22)</f>
        <v>800</v>
      </c>
      <c r="F24" s="28">
        <f t="shared" si="7"/>
        <v>0.21125</v>
      </c>
      <c r="G24" s="27">
        <f>SUM(G19:G22)</f>
        <v>48</v>
      </c>
      <c r="H24" s="27">
        <f>SUM(H19:H22)</f>
        <v>190</v>
      </c>
      <c r="I24" s="27">
        <f>SUM(I19:I22)</f>
        <v>367</v>
      </c>
      <c r="J24" s="27">
        <f>SUM(J19:J22)</f>
        <v>605</v>
      </c>
      <c r="K24" s="28">
        <f t="shared" si="9"/>
        <v>0.07933884297520662</v>
      </c>
      <c r="L24" s="19"/>
      <c r="M24" s="18">
        <f>SUM(M19:M22)</f>
        <v>337</v>
      </c>
      <c r="N24" s="5">
        <f t="shared" si="10"/>
        <v>0.7800925925925926</v>
      </c>
      <c r="O24" s="18">
        <f>SUM(O19:O22)</f>
        <v>244</v>
      </c>
      <c r="P24" s="5">
        <f t="shared" si="11"/>
        <v>0.6648501362397821</v>
      </c>
    </row>
    <row r="25" spans="1:16" ht="12.75">
      <c r="A25" s="21" t="s">
        <v>16</v>
      </c>
      <c r="B25" s="24">
        <f>SUM(B18:B23)</f>
        <v>240</v>
      </c>
      <c r="C25" s="24">
        <f>SUM(C18:C23)</f>
        <v>294</v>
      </c>
      <c r="D25" s="24">
        <f>SUM(D18:D23)</f>
        <v>632</v>
      </c>
      <c r="E25" s="24">
        <f>SUM(E18:E23)</f>
        <v>1166</v>
      </c>
      <c r="F25" s="26">
        <f t="shared" si="7"/>
        <v>0.2058319039451115</v>
      </c>
      <c r="G25" s="24">
        <f>SUM(G18:G23)</f>
        <v>75</v>
      </c>
      <c r="H25" s="24">
        <f>SUM(H18:H23)</f>
        <v>291</v>
      </c>
      <c r="I25" s="24">
        <f>SUM(I18:I23)</f>
        <v>514</v>
      </c>
      <c r="J25" s="24">
        <f>SUM(J18:J23)</f>
        <v>880</v>
      </c>
      <c r="K25" s="26">
        <f t="shared" si="9"/>
        <v>0.08522727272727272</v>
      </c>
      <c r="M25" s="4">
        <f>SUM(M18:M23)</f>
        <v>478</v>
      </c>
      <c r="N25" s="5">
        <f t="shared" si="10"/>
        <v>0.7563291139240507</v>
      </c>
      <c r="O25" s="4">
        <f>SUM(O18:O23)</f>
        <v>359</v>
      </c>
      <c r="P25" s="5">
        <f t="shared" si="11"/>
        <v>0.6984435797665369</v>
      </c>
    </row>
    <row r="26" spans="1:11" s="8" customFormat="1" ht="12.75">
      <c r="A26" s="31"/>
      <c r="B26" s="32"/>
      <c r="C26" s="30"/>
      <c r="D26" s="30"/>
      <c r="E26" s="30"/>
      <c r="F26" s="33"/>
      <c r="G26" s="30"/>
      <c r="H26" s="30"/>
      <c r="I26" s="30"/>
      <c r="J26" s="30"/>
      <c r="K26" s="33"/>
    </row>
    <row r="27" spans="1:11" ht="12.75">
      <c r="A27" s="23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3" ht="12.75">
      <c r="A28" s="21" t="s">
        <v>3</v>
      </c>
      <c r="B28" s="24" t="s">
        <v>4</v>
      </c>
      <c r="C28" s="24" t="s">
        <v>5</v>
      </c>
      <c r="D28" s="25" t="s">
        <v>6</v>
      </c>
      <c r="E28" s="24" t="s">
        <v>7</v>
      </c>
      <c r="F28" s="24" t="s">
        <v>8</v>
      </c>
      <c r="G28" s="22"/>
      <c r="H28" s="22"/>
      <c r="I28" s="22"/>
      <c r="J28" s="22"/>
      <c r="K28" s="22"/>
      <c r="M28" s="13" t="s">
        <v>20</v>
      </c>
    </row>
    <row r="29" spans="1:11" ht="12.75">
      <c r="A29" s="23" t="s">
        <v>21</v>
      </c>
      <c r="B29" s="24"/>
      <c r="C29" s="24"/>
      <c r="D29" s="25"/>
      <c r="E29" s="24"/>
      <c r="F29" s="24"/>
      <c r="G29" s="22"/>
      <c r="H29" s="22"/>
      <c r="I29" s="22"/>
      <c r="J29" s="22"/>
      <c r="K29" s="22"/>
    </row>
    <row r="30" spans="1:14" s="8" customFormat="1" ht="12.75">
      <c r="A30" s="21" t="s">
        <v>15</v>
      </c>
      <c r="B30" s="24">
        <f aca="true" t="shared" si="12" ref="B30:E31">SUM(B12,B24)</f>
        <v>326</v>
      </c>
      <c r="C30" s="24">
        <f t="shared" si="12"/>
        <v>365</v>
      </c>
      <c r="D30" s="24">
        <f t="shared" si="12"/>
        <v>966</v>
      </c>
      <c r="E30" s="24">
        <f t="shared" si="12"/>
        <v>1657</v>
      </c>
      <c r="F30" s="26">
        <f>B30/E30</f>
        <v>0.19674109837054918</v>
      </c>
      <c r="G30" s="30"/>
      <c r="H30" s="22"/>
      <c r="I30" s="22"/>
      <c r="J30" s="22"/>
      <c r="K30" s="22"/>
      <c r="L30" s="2"/>
      <c r="M30" s="4">
        <f>SUM(M12,M24)</f>
        <v>745</v>
      </c>
      <c r="N30" s="5">
        <f>M30/D30</f>
        <v>0.7712215320910973</v>
      </c>
    </row>
    <row r="31" spans="1:14" ht="12.75">
      <c r="A31" s="21" t="s">
        <v>16</v>
      </c>
      <c r="B31" s="24">
        <f t="shared" si="12"/>
        <v>457</v>
      </c>
      <c r="C31" s="24">
        <f t="shared" si="12"/>
        <v>552</v>
      </c>
      <c r="D31" s="24">
        <f t="shared" si="12"/>
        <v>1384</v>
      </c>
      <c r="E31" s="24">
        <f t="shared" si="12"/>
        <v>2393</v>
      </c>
      <c r="F31" s="26">
        <f>B31/E31</f>
        <v>0.1909736732135395</v>
      </c>
      <c r="G31" s="22"/>
      <c r="H31" s="22"/>
      <c r="I31" s="22"/>
      <c r="J31" s="22"/>
      <c r="K31" s="22"/>
      <c r="M31" s="4">
        <f>SUM(M13,M25)</f>
        <v>1055</v>
      </c>
      <c r="N31" s="5">
        <f>M31/D31</f>
        <v>0.7622832369942196</v>
      </c>
    </row>
    <row r="32" spans="1:11" ht="12.75">
      <c r="A32" s="29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4" ht="12.75">
      <c r="A33" s="21" t="s">
        <v>15</v>
      </c>
      <c r="B33" s="24">
        <f aca="true" t="shared" si="13" ref="B33:E34">SUM(G12,G24)</f>
        <v>81</v>
      </c>
      <c r="C33" s="24">
        <f t="shared" si="13"/>
        <v>383</v>
      </c>
      <c r="D33" s="24">
        <f t="shared" si="13"/>
        <v>838</v>
      </c>
      <c r="E33" s="24">
        <f t="shared" si="13"/>
        <v>1302</v>
      </c>
      <c r="F33" s="26">
        <f>B33/E33</f>
        <v>0.06221198156682028</v>
      </c>
      <c r="G33" s="22"/>
      <c r="H33" s="22"/>
      <c r="I33" s="22"/>
      <c r="J33" s="22"/>
      <c r="K33" s="22"/>
      <c r="M33" s="4">
        <f>SUM(O12,O24)</f>
        <v>599</v>
      </c>
      <c r="N33" s="5">
        <f>M33/D33</f>
        <v>0.7147971360381862</v>
      </c>
    </row>
    <row r="34" spans="1:14" ht="12.75">
      <c r="A34" s="21" t="s">
        <v>16</v>
      </c>
      <c r="B34" s="24">
        <f t="shared" si="13"/>
        <v>127</v>
      </c>
      <c r="C34" s="24">
        <f t="shared" si="13"/>
        <v>590</v>
      </c>
      <c r="D34" s="24">
        <f t="shared" si="13"/>
        <v>1239</v>
      </c>
      <c r="E34" s="24">
        <f t="shared" si="13"/>
        <v>1956</v>
      </c>
      <c r="F34" s="26">
        <f>B34/E34</f>
        <v>0.06492842535787322</v>
      </c>
      <c r="G34" s="22"/>
      <c r="H34" s="22"/>
      <c r="I34" s="22"/>
      <c r="J34" s="22"/>
      <c r="K34" s="22"/>
      <c r="M34" s="4">
        <f>SUM(O13,O25)</f>
        <v>910</v>
      </c>
      <c r="N34" s="5">
        <f>M34/D34</f>
        <v>0.7344632768361582</v>
      </c>
    </row>
    <row r="35" spans="1:13" s="10" customFormat="1" ht="12.75">
      <c r="A35" s="29" t="s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"/>
      <c r="M35" s="2"/>
    </row>
    <row r="36" spans="1:14" s="10" customFormat="1" ht="12.75">
      <c r="A36" s="21" t="s">
        <v>15</v>
      </c>
      <c r="B36" s="24">
        <f aca="true" t="shared" si="14" ref="B36:E37">SUM(B30,B33)</f>
        <v>407</v>
      </c>
      <c r="C36" s="24">
        <f t="shared" si="14"/>
        <v>748</v>
      </c>
      <c r="D36" s="24">
        <f t="shared" si="14"/>
        <v>1804</v>
      </c>
      <c r="E36" s="24">
        <f t="shared" si="14"/>
        <v>2959</v>
      </c>
      <c r="F36" s="26">
        <f>B36/E36</f>
        <v>0.137546468401487</v>
      </c>
      <c r="G36" s="22"/>
      <c r="H36" s="34"/>
      <c r="I36" s="34"/>
      <c r="J36" s="34"/>
      <c r="K36" s="34"/>
      <c r="M36" s="4">
        <f>SUM(M30,M33)</f>
        <v>1344</v>
      </c>
      <c r="N36" s="5">
        <f>M36/D36</f>
        <v>0.7450110864745011</v>
      </c>
    </row>
    <row r="37" spans="1:14" ht="12.75">
      <c r="A37" s="21" t="s">
        <v>16</v>
      </c>
      <c r="B37" s="24">
        <f t="shared" si="14"/>
        <v>584</v>
      </c>
      <c r="C37" s="24">
        <f t="shared" si="14"/>
        <v>1142</v>
      </c>
      <c r="D37" s="24">
        <f t="shared" si="14"/>
        <v>2623</v>
      </c>
      <c r="E37" s="24">
        <f t="shared" si="14"/>
        <v>4349</v>
      </c>
      <c r="F37" s="26">
        <f>B37/E37</f>
        <v>0.1342837433892849</v>
      </c>
      <c r="G37" s="22"/>
      <c r="H37" s="22"/>
      <c r="I37" s="22"/>
      <c r="J37" s="22"/>
      <c r="K37" s="22"/>
      <c r="M37" s="4">
        <f>SUM(M31,M34)</f>
        <v>1965</v>
      </c>
      <c r="N37" s="5">
        <f>M37/D37</f>
        <v>0.7491422035836828</v>
      </c>
    </row>
    <row r="38" spans="1:14" ht="12.75">
      <c r="A38" s="21"/>
      <c r="B38" s="24"/>
      <c r="C38" s="24"/>
      <c r="D38" s="24"/>
      <c r="E38" s="24"/>
      <c r="F38" s="26"/>
      <c r="G38" s="22"/>
      <c r="H38" s="22"/>
      <c r="I38" s="22"/>
      <c r="J38" s="22"/>
      <c r="K38" s="22"/>
      <c r="M38" s="4"/>
      <c r="N38" s="5"/>
    </row>
    <row r="39" spans="1:14" s="12" customFormat="1" ht="12.75">
      <c r="A39" s="12" t="s">
        <v>30</v>
      </c>
      <c r="N39" s="35"/>
    </row>
    <row r="40" spans="1:11" ht="12.75">
      <c r="A40" s="22" t="s">
        <v>29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 t="s">
        <v>28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10" customFormat="1" ht="12.75">
      <c r="A44" s="22"/>
      <c r="B44" s="22"/>
      <c r="C44" s="22"/>
      <c r="D44" s="22"/>
      <c r="E44" s="22"/>
      <c r="F44" s="22"/>
      <c r="G44" s="22"/>
      <c r="H44" s="34"/>
      <c r="I44" s="34"/>
      <c r="J44" s="34"/>
      <c r="K44" s="34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</sheetData>
  <sheetProtection/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11" customWidth="1"/>
    <col min="2" max="11" width="8.57421875" style="12" customWidth="1"/>
    <col min="12" max="16384" width="10.00390625" style="12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11" customWidth="1"/>
    <col min="2" max="11" width="8.57421875" style="12" customWidth="1"/>
    <col min="12" max="16384" width="10.00390625" style="12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2010-11-16T18:19:13Z</cp:lastPrinted>
  <dcterms:created xsi:type="dcterms:W3CDTF">2010-05-11T11:43:57Z</dcterms:created>
  <dcterms:modified xsi:type="dcterms:W3CDTF">2011-06-05T18:16:03Z</dcterms:modified>
  <cp:category/>
  <cp:version/>
  <cp:contentType/>
  <cp:contentStatus/>
</cp:coreProperties>
</file>