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65191" windowWidth="17385" windowHeight="133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'Sheet1'!$L$1:$W$81</definedName>
  </definedNames>
  <calcPr fullCalcOnLoad="1"/>
</workbook>
</file>

<file path=xl/comments1.xml><?xml version="1.0" encoding="utf-8"?>
<comments xmlns="http://schemas.openxmlformats.org/spreadsheetml/2006/main">
  <authors>
    <author>Dave</author>
  </authors>
  <commentList>
    <comment ref="F3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  <comment ref="G3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  <comment ref="Q3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  <comment ref="R3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  <comment ref="F2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  <comment ref="G2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  <comment ref="H2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Mound reopened</t>
        </r>
      </text>
    </comment>
    <comment ref="H3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Mound reopened</t>
        </r>
      </text>
    </comment>
    <comment ref="T37" authorId="0">
      <text>
        <r>
          <rPr>
            <b/>
            <sz val="8"/>
            <rFont val="Tahoma"/>
            <family val="0"/>
          </rPr>
          <t>Dave:</t>
        </r>
        <r>
          <rPr>
            <sz val="8"/>
            <rFont val="Tahoma"/>
            <family val="0"/>
          </rPr>
          <t xml:space="preserve">
Mound reopened to taxi/bus only</t>
        </r>
      </text>
    </comment>
    <comment ref="I37" authorId="0">
      <text>
        <r>
          <rPr>
            <b/>
            <sz val="8"/>
            <rFont val="Tahoma"/>
            <family val="0"/>
          </rPr>
          <t>Dave:</t>
        </r>
        <r>
          <rPr>
            <sz val="8"/>
            <rFont val="Tahoma"/>
            <family val="0"/>
          </rPr>
          <t xml:space="preserve">
Mound closed again</t>
        </r>
      </text>
    </comment>
    <comment ref="S37" authorId="0">
      <text>
        <r>
          <rPr>
            <b/>
            <sz val="8"/>
            <rFont val="Tahoma"/>
            <family val="0"/>
          </rPr>
          <t>Dave:</t>
        </r>
        <r>
          <rPr>
            <sz val="8"/>
            <rFont val="Tahoma"/>
            <family val="0"/>
          </rPr>
          <t xml:space="preserve">
Mound open to all traffic</t>
        </r>
      </text>
    </comment>
    <comment ref="J37" authorId="0">
      <text>
        <r>
          <rPr>
            <b/>
            <sz val="8"/>
            <rFont val="Tahoma"/>
            <family val="0"/>
          </rPr>
          <t>Dave:</t>
        </r>
        <r>
          <rPr>
            <sz val="8"/>
            <rFont val="Tahoma"/>
            <family val="0"/>
          </rPr>
          <t xml:space="preserve">
Mound reopened</t>
        </r>
      </text>
    </comment>
    <comment ref="U37" authorId="0">
      <text>
        <r>
          <rPr>
            <b/>
            <sz val="8"/>
            <rFont val="Tahoma"/>
            <family val="0"/>
          </rPr>
          <t>Dave:</t>
        </r>
        <r>
          <rPr>
            <sz val="8"/>
            <rFont val="Tahoma"/>
            <family val="0"/>
          </rPr>
          <t xml:space="preserve">
Mound reopened to all traffic</t>
        </r>
      </text>
    </comment>
    <comment ref="K37" authorId="0">
      <text>
        <r>
          <rPr>
            <b/>
            <sz val="8"/>
            <rFont val="Tahoma"/>
            <family val="0"/>
          </rPr>
          <t>Dave:</t>
        </r>
        <r>
          <rPr>
            <sz val="8"/>
            <rFont val="Tahoma"/>
            <family val="0"/>
          </rPr>
          <t xml:space="preserve">
Mound reopened</t>
        </r>
      </text>
    </comment>
    <comment ref="I27" authorId="0">
      <text>
        <r>
          <rPr>
            <b/>
            <sz val="9"/>
            <rFont val="Tahoma"/>
            <family val="0"/>
          </rPr>
          <t xml:space="preserve">Dave: </t>
        </r>
        <r>
          <rPr>
            <sz val="9"/>
            <rFont val="Tahoma"/>
            <family val="0"/>
          </rPr>
          <t>Mound closed again</t>
        </r>
      </text>
    </comment>
    <comment ref="K2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Mound reopened</t>
        </r>
      </text>
    </comment>
    <comment ref="J27" authorId="0">
      <text>
        <r>
          <rPr>
            <b/>
            <sz val="9"/>
            <rFont val="Tahoma"/>
            <family val="0"/>
          </rPr>
          <t xml:space="preserve">Dave: </t>
        </r>
        <r>
          <rPr>
            <sz val="9"/>
            <rFont val="Tahoma"/>
            <family val="0"/>
          </rPr>
          <t>Mound closed to cars???</t>
        </r>
      </text>
    </comment>
    <comment ref="T27" authorId="0">
      <text>
        <r>
          <rPr>
            <b/>
            <sz val="9"/>
            <rFont val="Tahoma"/>
            <family val="0"/>
          </rPr>
          <t xml:space="preserve">Dave: </t>
        </r>
        <r>
          <rPr>
            <sz val="9"/>
            <rFont val="Tahoma"/>
            <family val="0"/>
          </rPr>
          <t>Mound reopened to taxi/bus only</t>
        </r>
      </text>
    </comment>
    <comment ref="U2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Mound open to all</t>
        </r>
      </text>
    </comment>
    <comment ref="S27" authorId="0">
      <text>
        <r>
          <rPr>
            <sz val="9"/>
            <rFont val="Tahoma"/>
            <family val="2"/>
          </rPr>
          <t>Dave: Mound open to all</t>
        </r>
        <r>
          <rPr>
            <sz val="9"/>
            <rFont val="Tahoma"/>
            <family val="0"/>
          </rPr>
          <t xml:space="preserve">
</t>
        </r>
      </text>
    </comment>
    <comment ref="V2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Mound open to all</t>
        </r>
      </text>
    </comment>
    <comment ref="V37" authorId="0">
      <text>
        <r>
          <rPr>
            <b/>
            <sz val="8"/>
            <rFont val="Tahoma"/>
            <family val="0"/>
          </rPr>
          <t>Dave:</t>
        </r>
        <r>
          <rPr>
            <sz val="8"/>
            <rFont val="Tahoma"/>
            <family val="0"/>
          </rPr>
          <t xml:space="preserve">
Mound reopened to all traffic</t>
        </r>
      </text>
    </comment>
    <comment ref="Q2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  <comment ref="R2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  <comment ref="L37" authorId="0">
      <text>
        <r>
          <rPr>
            <b/>
            <sz val="8"/>
            <rFont val="Tahoma"/>
            <family val="0"/>
          </rPr>
          <t>Dave:</t>
        </r>
        <r>
          <rPr>
            <sz val="8"/>
            <rFont val="Tahoma"/>
            <family val="0"/>
          </rPr>
          <t xml:space="preserve">
Mound reopened</t>
        </r>
      </text>
    </comment>
    <comment ref="W2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Mound open to all</t>
        </r>
      </text>
    </comment>
    <comment ref="W37" authorId="0">
      <text>
        <r>
          <rPr>
            <b/>
            <sz val="8"/>
            <rFont val="Tahoma"/>
            <family val="0"/>
          </rPr>
          <t>Dave:</t>
        </r>
        <r>
          <rPr>
            <sz val="8"/>
            <rFont val="Tahoma"/>
            <family val="0"/>
          </rPr>
          <t xml:space="preserve">
Mound reopened to all traffic</t>
        </r>
      </text>
    </comment>
    <comment ref="M37" authorId="0">
      <text>
        <r>
          <rPr>
            <b/>
            <sz val="8"/>
            <rFont val="Tahoma"/>
            <family val="0"/>
          </rPr>
          <t>Dave:</t>
        </r>
        <r>
          <rPr>
            <sz val="8"/>
            <rFont val="Tahoma"/>
            <family val="0"/>
          </rPr>
          <t xml:space="preserve">
Mound reopened</t>
        </r>
      </text>
    </comment>
  </commentList>
</comments>
</file>

<file path=xl/sharedStrings.xml><?xml version="1.0" encoding="utf-8"?>
<sst xmlns="http://schemas.openxmlformats.org/spreadsheetml/2006/main" count="108" uniqueCount="50">
  <si>
    <t>SPOKES TRAFFIC COUNT TRENDS</t>
  </si>
  <si>
    <t>Lothian Rd northbound - towards city</t>
  </si>
  <si>
    <t>Cyclist % 8-9am</t>
  </si>
  <si>
    <t>Cyclist % 7.45-9.15</t>
  </si>
  <si>
    <t>Bikes 8-9</t>
  </si>
  <si>
    <t>Commercial 8-9</t>
  </si>
  <si>
    <t>Private 8-9</t>
  </si>
  <si>
    <t>Total vehicles 8-9</t>
  </si>
  <si>
    <t>Lothian Rd southbound - away from city</t>
  </si>
  <si>
    <t>Forrest Rd northbound - towards city</t>
  </si>
  <si>
    <t>Forrest Rd southbound - away from city</t>
  </si>
  <si>
    <t>Total all 4 counting points</t>
  </si>
  <si>
    <t>Single Occ cars % 8-9</t>
  </si>
  <si>
    <t>Single Occ cars %  8-9</t>
  </si>
  <si>
    <t>First time we estimated single-occupancy cars</t>
  </si>
  <si>
    <t>Mound closure probably affected southbound Forrest Rd.  Less cars, more bikes, less single occupancy</t>
  </si>
  <si>
    <t>Wet</t>
  </si>
  <si>
    <t>Weather</t>
  </si>
  <si>
    <t>Fine</t>
  </si>
  <si>
    <t>?</t>
  </si>
  <si>
    <t>Other Notes</t>
  </si>
  <si>
    <t>Mound closure continuing; freer flow now at foot of Lothian Rd, to QF St and to Charlotte Sq</t>
  </si>
  <si>
    <t>Total northbound</t>
  </si>
  <si>
    <t>Total southbound</t>
  </si>
  <si>
    <t>Total N+S (this is a check against lines 45-48)</t>
  </si>
  <si>
    <t>Month-year</t>
  </si>
  <si>
    <t>Unsettled, some drizzle</t>
  </si>
  <si>
    <t>Mound re-opened; first May count with Princes St tramlines - has this deterred Forrest Rd northbound cyclists?</t>
  </si>
  <si>
    <t>Mound re-opened; first Nov count with Princes St tramlines - has this deterred Forrest Rd northbound cyclists?</t>
  </si>
  <si>
    <t>Dry, cool, windy</t>
  </si>
  <si>
    <t>As May 2010, Princes St tramlines in place, freeflow at foot of Mound and of Lothian Road.  BUT Queensferry St shut (gas main) so traffic going via Hay't (&amp; Forrest Rd??)</t>
  </si>
  <si>
    <t>Mound closure; Princes St closed (to buses/taxis); freeish flow at foot of Lothian Rd, to QF St and to Charlotte Sq</t>
  </si>
  <si>
    <t>Dry, cool, cloudy</t>
  </si>
  <si>
    <t>Drizzle then cloud</t>
  </si>
  <si>
    <t>Windy cold , slight rain</t>
  </si>
  <si>
    <t>Mound open to all traffic; Princes St open to bus/taxi; Lothian Rd to Princes St (and for Charlotte Sq).  Shadwick Pl &amp; QF St closed</t>
  </si>
  <si>
    <t>Mound reopened to bus+taxi, not cars; Princes St closed (to bus/taxi); free flow at foot of Lothian Rd to QF St &amp; Charlotte Sq</t>
  </si>
  <si>
    <t>Mound reopened to bus/taxi (cars?); Princes St open to bus/taxi; Lothian Rd to Charlotte Sq but Shandwick Pl &amp; QF St closed</t>
  </si>
  <si>
    <t>Fine, dry, cold</t>
  </si>
  <si>
    <t>Haymarket area now reopened to all traffic (probably taking some traffic from Lothian Rd; also many tramline crashes at Haymkt).  No other changes.</t>
  </si>
  <si>
    <t>Nice sunny day</t>
  </si>
  <si>
    <t>Nov-14</t>
  </si>
  <si>
    <t>Overcast, dry, mild</t>
  </si>
  <si>
    <t>All traffic routes reopened (as for last November).  Spring 2014: Meadows public counter installed</t>
  </si>
  <si>
    <t>No known traffic changes.  First period to get any full effect from Meadows public counter</t>
  </si>
  <si>
    <t>No known traffic changes.</t>
  </si>
  <si>
    <t>Dry but cold, windy</t>
  </si>
  <si>
    <t>Nov-15</t>
  </si>
  <si>
    <t>Wet + 2 previous wet windy days</t>
  </si>
  <si>
    <t>No known traffic changes.  Worst weather ever, rain &amp; drizzle - also following 2 wet and windy days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</si>
</sst>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6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21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9"/>
      <name val="Times New Roman"/>
      <family val="1"/>
    </font>
    <font>
      <sz val="7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7" fontId="3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17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7" fontId="3" fillId="0" borderId="0" xfId="0" applyNumberFormat="1" applyFont="1" applyFill="1" applyBorder="1" applyAlignment="1" applyProtection="1">
      <alignment horizontal="left"/>
      <protection locked="0"/>
    </xf>
    <xf numFmtId="0" fontId="1" fillId="2" borderId="0" xfId="0" applyNumberFormat="1" applyFont="1" applyFill="1" applyBorder="1" applyAlignment="1" applyProtection="1">
      <alignment/>
      <protection locked="0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1" fillId="2" borderId="2" xfId="0" applyNumberFormat="1" applyFont="1" applyFill="1" applyBorder="1" applyAlignment="1" applyProtection="1">
      <alignment/>
      <protection locked="0"/>
    </xf>
    <xf numFmtId="0" fontId="1" fillId="2" borderId="3" xfId="0" applyNumberFormat="1" applyFont="1" applyFill="1" applyBorder="1" applyAlignment="1" applyProtection="1">
      <alignment/>
      <protection locked="0"/>
    </xf>
    <xf numFmtId="0" fontId="1" fillId="2" borderId="4" xfId="0" applyNumberFormat="1" applyFont="1" applyFill="1" applyBorder="1" applyAlignment="1" applyProtection="1">
      <alignment horizontal="left"/>
      <protection locked="0"/>
    </xf>
    <xf numFmtId="0" fontId="1" fillId="2" borderId="5" xfId="0" applyNumberFormat="1" applyFont="1" applyFill="1" applyBorder="1" applyAlignment="1" applyProtection="1">
      <alignment/>
      <protection locked="0"/>
    </xf>
    <xf numFmtId="0" fontId="1" fillId="2" borderId="6" xfId="0" applyNumberFormat="1" applyFont="1" applyFill="1" applyBorder="1" applyAlignment="1" applyProtection="1">
      <alignment/>
      <protection locked="0"/>
    </xf>
    <xf numFmtId="0" fontId="8" fillId="2" borderId="4" xfId="0" applyNumberFormat="1" applyFont="1" applyFill="1" applyBorder="1" applyAlignment="1" applyProtection="1">
      <alignment horizontal="left"/>
      <protection locked="0"/>
    </xf>
    <xf numFmtId="0" fontId="1" fillId="2" borderId="4" xfId="0" applyNumberFormat="1" applyFont="1" applyFill="1" applyBorder="1" applyAlignment="1" applyProtection="1">
      <alignment horizontal="left"/>
      <protection locked="0"/>
    </xf>
    <xf numFmtId="164" fontId="1" fillId="2" borderId="5" xfId="0" applyNumberFormat="1" applyFont="1" applyFill="1" applyBorder="1" applyAlignment="1" applyProtection="1">
      <alignment/>
      <protection locked="0"/>
    </xf>
    <xf numFmtId="0" fontId="1" fillId="2" borderId="7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Alignment="1" applyProtection="1">
      <alignment/>
      <protection locked="0"/>
    </xf>
    <xf numFmtId="164" fontId="1" fillId="2" borderId="8" xfId="0" applyNumberFormat="1" applyFont="1" applyFill="1" applyBorder="1" applyAlignment="1" applyProtection="1">
      <alignment/>
      <protection locked="0"/>
    </xf>
    <xf numFmtId="0" fontId="1" fillId="2" borderId="9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7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vertical="center" wrapText="1" shrinkToFit="1"/>
      <protection locked="0"/>
    </xf>
    <xf numFmtId="0" fontId="11" fillId="0" borderId="0" xfId="0" applyNumberFormat="1" applyFont="1" applyFill="1" applyBorder="1" applyAlignment="1" applyProtection="1">
      <alignment vertical="center" wrapText="1" shrinkToFit="1"/>
      <protection locked="0"/>
    </xf>
    <xf numFmtId="0" fontId="12" fillId="0" borderId="0" xfId="0" applyNumberFormat="1" applyFont="1" applyFill="1" applyBorder="1" applyAlignment="1" applyProtection="1">
      <alignment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right" wrapText="1"/>
      <protection locked="0"/>
    </xf>
    <xf numFmtId="17" fontId="3" fillId="0" borderId="0" xfId="0" applyNumberFormat="1" applyFont="1" applyFill="1" applyBorder="1" applyAlignment="1" applyProtection="1">
      <alignment/>
      <protection locked="0"/>
    </xf>
    <xf numFmtId="17" fontId="3" fillId="0" borderId="0" xfId="0" applyNumberFormat="1" applyFont="1" applyAlignment="1">
      <alignment/>
    </xf>
    <xf numFmtId="0" fontId="12" fillId="0" borderId="0" xfId="0" applyFont="1" applyAlignment="1">
      <alignment horizontal="right" wrapText="1"/>
    </xf>
    <xf numFmtId="17" fontId="3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 wrapText="1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12" fillId="0" borderId="0" xfId="0" applyNumberFormat="1" applyFont="1" applyFill="1" applyBorder="1" applyAlignment="1" applyProtection="1">
      <alignment vertical="center" wrapText="1" shrinkToFi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3"/>
  <sheetViews>
    <sheetView tabSelected="1" workbookViewId="0" topLeftCell="A58">
      <selection activeCell="R83" sqref="R83"/>
    </sheetView>
  </sheetViews>
  <sheetFormatPr defaultColWidth="9.140625" defaultRowHeight="12.75"/>
  <cols>
    <col min="1" max="1" width="8.57421875" style="1" customWidth="1"/>
    <col min="2" max="2" width="8.57421875" style="2" customWidth="1"/>
    <col min="3" max="3" width="4.140625" style="2" customWidth="1"/>
    <col min="4" max="4" width="6.57421875" style="2" customWidth="1"/>
    <col min="5" max="5" width="6.8515625" style="2" customWidth="1"/>
    <col min="6" max="13" width="6.7109375" style="2" customWidth="1"/>
    <col min="14" max="14" width="4.57421875" style="2" customWidth="1"/>
    <col min="15" max="16" width="7.140625" style="2" customWidth="1"/>
    <col min="17" max="17" width="6.8515625" style="2" customWidth="1"/>
    <col min="18" max="18" width="6.7109375" style="2" customWidth="1"/>
    <col min="19" max="19" width="6.7109375" style="0" customWidth="1"/>
    <col min="20" max="22" width="6.8515625" style="2" customWidth="1"/>
    <col min="23" max="23" width="6.7109375" style="2" customWidth="1"/>
    <col min="24" max="16384" width="10.00390625" style="2" customWidth="1"/>
  </cols>
  <sheetData>
    <row r="1" ht="15.75">
      <c r="A1" s="3" t="s">
        <v>0</v>
      </c>
    </row>
    <row r="2" spans="1:19" ht="12.75">
      <c r="A2" s="10"/>
      <c r="S2" s="15"/>
    </row>
    <row r="3" spans="1:23" s="6" customFormat="1" ht="12.75">
      <c r="A3" s="12"/>
      <c r="D3" s="16">
        <v>39022</v>
      </c>
      <c r="E3" s="16">
        <v>39387</v>
      </c>
      <c r="F3" s="16">
        <v>39753</v>
      </c>
      <c r="G3" s="16">
        <v>40118</v>
      </c>
      <c r="H3" s="16">
        <v>40483</v>
      </c>
      <c r="I3" s="16">
        <v>40848</v>
      </c>
      <c r="J3" s="16">
        <v>41214</v>
      </c>
      <c r="K3" s="16">
        <v>41579</v>
      </c>
      <c r="L3" s="16">
        <v>41944</v>
      </c>
      <c r="M3" s="16">
        <v>42309</v>
      </c>
      <c r="O3" s="16">
        <v>39203</v>
      </c>
      <c r="P3" s="16">
        <v>39569</v>
      </c>
      <c r="Q3" s="16">
        <v>39934</v>
      </c>
      <c r="R3" s="45">
        <v>40299</v>
      </c>
      <c r="S3" s="46">
        <v>40664</v>
      </c>
      <c r="T3" s="16">
        <v>41030</v>
      </c>
      <c r="U3" s="16">
        <v>41395</v>
      </c>
      <c r="V3" s="16">
        <v>41760</v>
      </c>
      <c r="W3" s="16">
        <v>42125</v>
      </c>
    </row>
    <row r="4" spans="1:19" ht="12.75">
      <c r="A4" s="12" t="s">
        <v>1</v>
      </c>
      <c r="S4" s="15"/>
    </row>
    <row r="5" spans="1:23" ht="12.75">
      <c r="A5" s="10" t="s">
        <v>4</v>
      </c>
      <c r="D5" s="2">
        <v>133</v>
      </c>
      <c r="E5" s="2">
        <v>131</v>
      </c>
      <c r="F5" s="2">
        <v>171</v>
      </c>
      <c r="G5" s="2">
        <v>153</v>
      </c>
      <c r="H5" s="2">
        <v>168</v>
      </c>
      <c r="I5" s="2">
        <v>171</v>
      </c>
      <c r="J5" s="2">
        <v>171</v>
      </c>
      <c r="K5" s="2">
        <v>192</v>
      </c>
      <c r="L5" s="2">
        <v>182</v>
      </c>
      <c r="M5" s="2">
        <v>145</v>
      </c>
      <c r="O5" s="2">
        <v>161</v>
      </c>
      <c r="P5" s="2">
        <v>157</v>
      </c>
      <c r="Q5" s="2">
        <v>168</v>
      </c>
      <c r="R5" s="2">
        <v>173</v>
      </c>
      <c r="S5" s="2">
        <v>157</v>
      </c>
      <c r="T5" s="2">
        <v>181</v>
      </c>
      <c r="U5" s="2">
        <v>190</v>
      </c>
      <c r="V5" s="2">
        <v>198</v>
      </c>
      <c r="W5" s="2">
        <v>165</v>
      </c>
    </row>
    <row r="6" spans="1:23" ht="12.75">
      <c r="A6" s="10" t="s">
        <v>5</v>
      </c>
      <c r="D6" s="2">
        <v>163</v>
      </c>
      <c r="E6" s="2">
        <v>157</v>
      </c>
      <c r="F6" s="2">
        <v>185</v>
      </c>
      <c r="G6" s="2">
        <v>180</v>
      </c>
      <c r="H6" s="2">
        <v>202</v>
      </c>
      <c r="I6" s="2">
        <v>195</v>
      </c>
      <c r="J6" s="2">
        <v>189</v>
      </c>
      <c r="K6" s="2">
        <v>176</v>
      </c>
      <c r="L6" s="2">
        <v>199</v>
      </c>
      <c r="M6" s="2">
        <v>165</v>
      </c>
      <c r="O6" s="2">
        <v>173</v>
      </c>
      <c r="P6" s="2">
        <v>169</v>
      </c>
      <c r="Q6" s="2">
        <v>202</v>
      </c>
      <c r="R6" s="2">
        <v>205</v>
      </c>
      <c r="S6" s="2">
        <v>166</v>
      </c>
      <c r="T6" s="2">
        <v>180</v>
      </c>
      <c r="U6" s="2">
        <v>170</v>
      </c>
      <c r="V6" s="2">
        <v>186</v>
      </c>
      <c r="W6" s="2">
        <v>171</v>
      </c>
    </row>
    <row r="7" spans="1:23" ht="12.75">
      <c r="A7" s="10" t="s">
        <v>6</v>
      </c>
      <c r="D7" s="2">
        <v>658</v>
      </c>
      <c r="E7" s="2">
        <v>610</v>
      </c>
      <c r="F7" s="2">
        <v>662</v>
      </c>
      <c r="G7" s="2">
        <v>633</v>
      </c>
      <c r="H7" s="2">
        <v>640</v>
      </c>
      <c r="I7" s="2">
        <v>641</v>
      </c>
      <c r="J7" s="2">
        <v>655</v>
      </c>
      <c r="K7" s="2">
        <v>558</v>
      </c>
      <c r="L7" s="2">
        <v>557</v>
      </c>
      <c r="M7" s="2">
        <v>469</v>
      </c>
      <c r="O7" s="2">
        <v>509</v>
      </c>
      <c r="P7" s="2">
        <v>497</v>
      </c>
      <c r="Q7" s="2">
        <v>625</v>
      </c>
      <c r="R7" s="2">
        <v>587</v>
      </c>
      <c r="S7" s="2">
        <v>534</v>
      </c>
      <c r="T7" s="2">
        <v>659</v>
      </c>
      <c r="U7" s="2">
        <v>593</v>
      </c>
      <c r="V7" s="2">
        <v>552</v>
      </c>
      <c r="W7" s="2">
        <v>526</v>
      </c>
    </row>
    <row r="8" spans="1:23" ht="12.75">
      <c r="A8" s="17" t="s">
        <v>7</v>
      </c>
      <c r="D8" s="2">
        <f aca="true" t="shared" si="0" ref="D8:W8">SUM(D5:D7)</f>
        <v>954</v>
      </c>
      <c r="E8" s="2">
        <f t="shared" si="0"/>
        <v>898</v>
      </c>
      <c r="F8" s="2">
        <f t="shared" si="0"/>
        <v>1018</v>
      </c>
      <c r="G8" s="2">
        <f t="shared" si="0"/>
        <v>966</v>
      </c>
      <c r="H8" s="2">
        <f t="shared" si="0"/>
        <v>1010</v>
      </c>
      <c r="I8" s="2">
        <f t="shared" si="0"/>
        <v>1007</v>
      </c>
      <c r="J8" s="2">
        <f t="shared" si="0"/>
        <v>1015</v>
      </c>
      <c r="K8" s="2">
        <f t="shared" si="0"/>
        <v>926</v>
      </c>
      <c r="L8" s="2">
        <f t="shared" si="0"/>
        <v>938</v>
      </c>
      <c r="M8" s="2">
        <f t="shared" si="0"/>
        <v>779</v>
      </c>
      <c r="O8" s="2">
        <f t="shared" si="0"/>
        <v>843</v>
      </c>
      <c r="P8" s="2">
        <f t="shared" si="0"/>
        <v>823</v>
      </c>
      <c r="Q8" s="2">
        <f t="shared" si="0"/>
        <v>995</v>
      </c>
      <c r="R8" s="2">
        <f t="shared" si="0"/>
        <v>965</v>
      </c>
      <c r="S8" s="2">
        <f t="shared" si="0"/>
        <v>857</v>
      </c>
      <c r="T8" s="2">
        <f t="shared" si="0"/>
        <v>1020</v>
      </c>
      <c r="U8" s="2">
        <f t="shared" si="0"/>
        <v>953</v>
      </c>
      <c r="V8" s="2">
        <f t="shared" si="0"/>
        <v>936</v>
      </c>
      <c r="W8" s="2">
        <f t="shared" si="0"/>
        <v>862</v>
      </c>
    </row>
    <row r="9" spans="1:19" ht="12.75">
      <c r="A9" s="10"/>
      <c r="S9" s="2"/>
    </row>
    <row r="10" spans="1:23" ht="12.75">
      <c r="A10" s="10" t="s">
        <v>2</v>
      </c>
      <c r="D10" s="8">
        <f aca="true" t="shared" si="1" ref="D10:L10">D5/D8</f>
        <v>0.13941299790356393</v>
      </c>
      <c r="E10" s="8">
        <f t="shared" si="1"/>
        <v>0.14587973273942093</v>
      </c>
      <c r="F10" s="8">
        <f t="shared" si="1"/>
        <v>0.16797642436149313</v>
      </c>
      <c r="G10" s="8">
        <f t="shared" si="1"/>
        <v>0.15838509316770186</v>
      </c>
      <c r="H10" s="8">
        <f t="shared" si="1"/>
        <v>0.16633663366336635</v>
      </c>
      <c r="I10" s="8">
        <f t="shared" si="1"/>
        <v>0.16981132075471697</v>
      </c>
      <c r="J10" s="8">
        <f t="shared" si="1"/>
        <v>0.1684729064039409</v>
      </c>
      <c r="K10" s="8">
        <f t="shared" si="1"/>
        <v>0.20734341252699784</v>
      </c>
      <c r="L10" s="8">
        <f t="shared" si="1"/>
        <v>0.19402985074626866</v>
      </c>
      <c r="M10" s="8">
        <f>M5/M8</f>
        <v>0.18613607188703465</v>
      </c>
      <c r="N10" s="8"/>
      <c r="O10" s="8">
        <f>O5/O8</f>
        <v>0.19098457888493475</v>
      </c>
      <c r="P10" s="8">
        <f>P5/P8</f>
        <v>0.19076549210206561</v>
      </c>
      <c r="Q10" s="8">
        <f aca="true" t="shared" si="2" ref="Q10:V10">Q5/Q8</f>
        <v>0.16884422110552763</v>
      </c>
      <c r="R10" s="8">
        <f t="shared" si="2"/>
        <v>0.17927461139896372</v>
      </c>
      <c r="S10" s="8">
        <f t="shared" si="2"/>
        <v>0.18319719953325556</v>
      </c>
      <c r="T10" s="8">
        <f t="shared" si="2"/>
        <v>0.17745098039215687</v>
      </c>
      <c r="U10" s="8">
        <f t="shared" si="2"/>
        <v>0.1993704092339979</v>
      </c>
      <c r="V10" s="8">
        <f t="shared" si="2"/>
        <v>0.21153846153846154</v>
      </c>
      <c r="W10" s="8">
        <f>W5/W8</f>
        <v>0.191415313225058</v>
      </c>
    </row>
    <row r="11" spans="1:23" ht="12.75">
      <c r="A11" s="10" t="s">
        <v>3</v>
      </c>
      <c r="D11" s="8">
        <v>0.133</v>
      </c>
      <c r="E11" s="8">
        <v>0.141</v>
      </c>
      <c r="F11" s="8">
        <v>0.154</v>
      </c>
      <c r="G11" s="8">
        <v>0.147</v>
      </c>
      <c r="H11" s="8">
        <v>0.153</v>
      </c>
      <c r="I11" s="8">
        <v>0.156</v>
      </c>
      <c r="J11" s="8">
        <v>0.16</v>
      </c>
      <c r="K11" s="8">
        <v>0.184</v>
      </c>
      <c r="L11" s="8">
        <v>0.18</v>
      </c>
      <c r="M11" s="8">
        <v>0.172</v>
      </c>
      <c r="N11" s="8"/>
      <c r="O11" s="8">
        <v>0.172</v>
      </c>
      <c r="P11" s="8">
        <v>0.184</v>
      </c>
      <c r="Q11" s="8">
        <v>0.165</v>
      </c>
      <c r="R11" s="8">
        <v>0.164</v>
      </c>
      <c r="S11" s="8">
        <v>0.177</v>
      </c>
      <c r="T11" s="8">
        <v>0.167</v>
      </c>
      <c r="U11" s="8">
        <v>0.176</v>
      </c>
      <c r="V11" s="8">
        <v>0.195</v>
      </c>
      <c r="W11" s="8">
        <v>0.177</v>
      </c>
    </row>
    <row r="12" spans="1:23" ht="12.75">
      <c r="A12" s="10" t="s">
        <v>12</v>
      </c>
      <c r="D12" s="8"/>
      <c r="E12" s="8"/>
      <c r="F12" s="8">
        <v>0.784</v>
      </c>
      <c r="G12" s="8">
        <v>0.797</v>
      </c>
      <c r="H12" s="8">
        <v>0.78</v>
      </c>
      <c r="I12" s="8">
        <v>0.744</v>
      </c>
      <c r="J12" s="8">
        <v>0.774</v>
      </c>
      <c r="K12" s="8">
        <v>0.783</v>
      </c>
      <c r="L12" s="8">
        <v>0.758</v>
      </c>
      <c r="M12" s="8">
        <v>0.772</v>
      </c>
      <c r="N12" s="8"/>
      <c r="O12" s="8"/>
      <c r="P12" s="8">
        <v>0.763</v>
      </c>
      <c r="Q12" s="8">
        <v>0.752</v>
      </c>
      <c r="R12" s="8">
        <v>0.775</v>
      </c>
      <c r="S12" s="8">
        <v>0.764</v>
      </c>
      <c r="T12" s="8">
        <v>0.783</v>
      </c>
      <c r="U12" s="8">
        <v>0.764</v>
      </c>
      <c r="V12" s="8">
        <v>0.763</v>
      </c>
      <c r="W12" s="8">
        <v>0.774</v>
      </c>
    </row>
    <row r="13" spans="1:19" ht="12.75">
      <c r="A13" s="10"/>
      <c r="S13" s="2"/>
    </row>
    <row r="14" spans="1:19" ht="12.75">
      <c r="A14" s="12" t="s">
        <v>8</v>
      </c>
      <c r="S14" s="2"/>
    </row>
    <row r="15" spans="1:23" ht="12.75">
      <c r="A15" s="10" t="s">
        <v>4</v>
      </c>
      <c r="D15" s="2">
        <v>30</v>
      </c>
      <c r="E15" s="2">
        <v>26</v>
      </c>
      <c r="F15" s="2">
        <v>35</v>
      </c>
      <c r="G15" s="2">
        <v>29</v>
      </c>
      <c r="H15" s="2">
        <v>43</v>
      </c>
      <c r="I15" s="2">
        <v>51</v>
      </c>
      <c r="J15" s="2">
        <v>43</v>
      </c>
      <c r="K15" s="2">
        <v>60</v>
      </c>
      <c r="L15" s="2">
        <v>40</v>
      </c>
      <c r="M15" s="2">
        <v>47</v>
      </c>
      <c r="O15" s="2">
        <v>28</v>
      </c>
      <c r="P15" s="2">
        <v>29</v>
      </c>
      <c r="Q15" s="2">
        <v>41</v>
      </c>
      <c r="R15" s="2">
        <v>47</v>
      </c>
      <c r="S15" s="2">
        <v>33</v>
      </c>
      <c r="T15" s="2">
        <v>42</v>
      </c>
      <c r="U15" s="2">
        <v>44</v>
      </c>
      <c r="V15" s="2">
        <v>34</v>
      </c>
      <c r="W15" s="2">
        <v>46</v>
      </c>
    </row>
    <row r="16" spans="1:23" ht="12.75">
      <c r="A16" s="10" t="s">
        <v>5</v>
      </c>
      <c r="D16" s="2">
        <v>178</v>
      </c>
      <c r="E16" s="2">
        <v>194</v>
      </c>
      <c r="F16" s="2">
        <v>252</v>
      </c>
      <c r="G16" s="2">
        <v>206</v>
      </c>
      <c r="H16" s="2">
        <v>161</v>
      </c>
      <c r="I16" s="2">
        <v>195</v>
      </c>
      <c r="J16" s="2">
        <v>190</v>
      </c>
      <c r="K16" s="2">
        <v>209</v>
      </c>
      <c r="L16" s="2">
        <v>230</v>
      </c>
      <c r="M16" s="2">
        <v>221</v>
      </c>
      <c r="O16" s="2">
        <v>204</v>
      </c>
      <c r="P16" s="2">
        <v>240</v>
      </c>
      <c r="Q16" s="2">
        <v>224</v>
      </c>
      <c r="R16" s="2">
        <v>214</v>
      </c>
      <c r="S16" s="2">
        <v>193</v>
      </c>
      <c r="T16" s="2">
        <v>242</v>
      </c>
      <c r="U16" s="2">
        <v>230</v>
      </c>
      <c r="V16" s="2">
        <v>221</v>
      </c>
      <c r="W16" s="2">
        <v>222</v>
      </c>
    </row>
    <row r="17" spans="1:23" ht="12.75">
      <c r="A17" s="10" t="s">
        <v>6</v>
      </c>
      <c r="D17" s="2">
        <v>488</v>
      </c>
      <c r="E17" s="2">
        <v>551</v>
      </c>
      <c r="F17" s="2">
        <v>681</v>
      </c>
      <c r="G17" s="2">
        <v>571</v>
      </c>
      <c r="H17" s="2">
        <v>610</v>
      </c>
      <c r="I17" s="2">
        <v>551</v>
      </c>
      <c r="J17" s="2">
        <v>501</v>
      </c>
      <c r="K17" s="2">
        <v>473</v>
      </c>
      <c r="L17" s="2">
        <v>481</v>
      </c>
      <c r="M17" s="2">
        <v>451</v>
      </c>
      <c r="O17" s="2">
        <v>463</v>
      </c>
      <c r="P17" s="2">
        <v>521</v>
      </c>
      <c r="Q17" s="2">
        <v>603</v>
      </c>
      <c r="R17" s="2">
        <v>536</v>
      </c>
      <c r="S17" s="2">
        <v>471</v>
      </c>
      <c r="T17" s="2">
        <v>508</v>
      </c>
      <c r="U17" s="2">
        <v>466</v>
      </c>
      <c r="V17" s="2">
        <v>512</v>
      </c>
      <c r="W17" s="2">
        <v>449</v>
      </c>
    </row>
    <row r="18" spans="1:23" ht="12.75">
      <c r="A18" s="17" t="s">
        <v>7</v>
      </c>
      <c r="D18" s="2">
        <f aca="true" t="shared" si="3" ref="D18:W18">SUM(D15:D17)</f>
        <v>696</v>
      </c>
      <c r="E18" s="2">
        <f t="shared" si="3"/>
        <v>771</v>
      </c>
      <c r="F18" s="2">
        <f t="shared" si="3"/>
        <v>968</v>
      </c>
      <c r="G18" s="2">
        <f t="shared" si="3"/>
        <v>806</v>
      </c>
      <c r="H18" s="2">
        <f t="shared" si="3"/>
        <v>814</v>
      </c>
      <c r="I18" s="2">
        <f t="shared" si="3"/>
        <v>797</v>
      </c>
      <c r="J18" s="2">
        <f t="shared" si="3"/>
        <v>734</v>
      </c>
      <c r="K18" s="2">
        <f t="shared" si="3"/>
        <v>742</v>
      </c>
      <c r="L18" s="2">
        <f t="shared" si="3"/>
        <v>751</v>
      </c>
      <c r="M18" s="2">
        <f t="shared" si="3"/>
        <v>719</v>
      </c>
      <c r="O18" s="2">
        <f t="shared" si="3"/>
        <v>695</v>
      </c>
      <c r="P18" s="2">
        <f t="shared" si="3"/>
        <v>790</v>
      </c>
      <c r="Q18" s="2">
        <f t="shared" si="3"/>
        <v>868</v>
      </c>
      <c r="R18" s="2">
        <f t="shared" si="3"/>
        <v>797</v>
      </c>
      <c r="S18" s="2">
        <f t="shared" si="3"/>
        <v>697</v>
      </c>
      <c r="T18" s="2">
        <f t="shared" si="3"/>
        <v>792</v>
      </c>
      <c r="U18" s="2">
        <f t="shared" si="3"/>
        <v>740</v>
      </c>
      <c r="V18" s="2">
        <f t="shared" si="3"/>
        <v>767</v>
      </c>
      <c r="W18" s="2">
        <f t="shared" si="3"/>
        <v>717</v>
      </c>
    </row>
    <row r="19" spans="1:19" ht="12.75">
      <c r="A19" s="17"/>
      <c r="S19" s="2"/>
    </row>
    <row r="20" spans="1:23" ht="12.75">
      <c r="A20" s="10" t="s">
        <v>2</v>
      </c>
      <c r="D20" s="8">
        <f aca="true" t="shared" si="4" ref="D20:L20">D15/D18</f>
        <v>0.04310344827586207</v>
      </c>
      <c r="E20" s="8">
        <f t="shared" si="4"/>
        <v>0.03372243839169909</v>
      </c>
      <c r="F20" s="8">
        <f t="shared" si="4"/>
        <v>0.03615702479338843</v>
      </c>
      <c r="G20" s="8">
        <f t="shared" si="4"/>
        <v>0.03598014888337469</v>
      </c>
      <c r="H20" s="8">
        <f t="shared" si="4"/>
        <v>0.052825552825552825</v>
      </c>
      <c r="I20" s="8">
        <f t="shared" si="4"/>
        <v>0.06398996235884567</v>
      </c>
      <c r="J20" s="8">
        <f t="shared" si="4"/>
        <v>0.05858310626702997</v>
      </c>
      <c r="K20" s="8">
        <f t="shared" si="4"/>
        <v>0.08086253369272237</v>
      </c>
      <c r="L20" s="8">
        <f t="shared" si="4"/>
        <v>0.05326231691078562</v>
      </c>
      <c r="M20" s="8">
        <f>M15/M18</f>
        <v>0.06536856745479833</v>
      </c>
      <c r="N20" s="8"/>
      <c r="O20" s="8">
        <f>O15/O18</f>
        <v>0.04028776978417266</v>
      </c>
      <c r="P20" s="8">
        <f>P15/P18</f>
        <v>0.03670886075949367</v>
      </c>
      <c r="Q20" s="8">
        <f aca="true" t="shared" si="5" ref="Q20:V20">Q15/Q18</f>
        <v>0.04723502304147465</v>
      </c>
      <c r="R20" s="8">
        <f t="shared" si="5"/>
        <v>0.05897114178168131</v>
      </c>
      <c r="S20" s="8">
        <f t="shared" si="5"/>
        <v>0.047345767575322814</v>
      </c>
      <c r="T20" s="8">
        <f t="shared" si="5"/>
        <v>0.05303030303030303</v>
      </c>
      <c r="U20" s="8">
        <f t="shared" si="5"/>
        <v>0.05945945945945946</v>
      </c>
      <c r="V20" s="8">
        <f t="shared" si="5"/>
        <v>0.04432855280312908</v>
      </c>
      <c r="W20" s="8">
        <f>W15/W18</f>
        <v>0.06415620641562064</v>
      </c>
    </row>
    <row r="21" spans="1:23" ht="12.75">
      <c r="A21" s="10" t="s">
        <v>3</v>
      </c>
      <c r="D21" s="8">
        <v>0.044</v>
      </c>
      <c r="E21" s="8">
        <v>0.035</v>
      </c>
      <c r="F21" s="8">
        <v>0.039</v>
      </c>
      <c r="G21" s="8">
        <v>0.038</v>
      </c>
      <c r="H21" s="8">
        <v>0.048</v>
      </c>
      <c r="I21" s="8">
        <v>0.056</v>
      </c>
      <c r="J21" s="8">
        <v>0.049</v>
      </c>
      <c r="K21" s="8">
        <v>0.062</v>
      </c>
      <c r="L21" s="8">
        <v>0.055</v>
      </c>
      <c r="M21" s="8">
        <v>0.052</v>
      </c>
      <c r="N21" s="8"/>
      <c r="O21" s="8">
        <v>0.038</v>
      </c>
      <c r="P21" s="8">
        <v>0.034</v>
      </c>
      <c r="Q21" s="8">
        <v>0.042</v>
      </c>
      <c r="R21" s="8">
        <v>0.048</v>
      </c>
      <c r="S21" s="8">
        <v>0.048</v>
      </c>
      <c r="T21" s="8">
        <v>0.05</v>
      </c>
      <c r="U21" s="8">
        <v>0.058</v>
      </c>
      <c r="V21" s="8">
        <v>0.042</v>
      </c>
      <c r="W21" s="8">
        <v>0.053</v>
      </c>
    </row>
    <row r="22" spans="1:23" ht="12.75">
      <c r="A22" s="10" t="s">
        <v>12</v>
      </c>
      <c r="D22" s="8"/>
      <c r="E22" s="8"/>
      <c r="F22" s="8">
        <v>0.767</v>
      </c>
      <c r="G22" s="8">
        <v>0.737</v>
      </c>
      <c r="H22" s="8">
        <v>0.733</v>
      </c>
      <c r="I22" s="8">
        <v>0.784</v>
      </c>
      <c r="J22" s="8">
        <v>0.766</v>
      </c>
      <c r="K22" s="8">
        <v>0.744</v>
      </c>
      <c r="L22" s="8">
        <v>0.723</v>
      </c>
      <c r="M22" s="8">
        <v>0.785</v>
      </c>
      <c r="N22" s="8"/>
      <c r="O22" s="8"/>
      <c r="P22" s="8">
        <v>0.747</v>
      </c>
      <c r="Q22" s="8">
        <v>0.725</v>
      </c>
      <c r="R22" s="8">
        <v>0.771</v>
      </c>
      <c r="S22" s="8">
        <v>0.754</v>
      </c>
      <c r="T22" s="8">
        <v>0.748</v>
      </c>
      <c r="U22" s="8">
        <v>0.768</v>
      </c>
      <c r="V22" s="8">
        <v>0.727</v>
      </c>
      <c r="W22" s="8">
        <v>0.791</v>
      </c>
    </row>
    <row r="23" spans="1:19" ht="12.75">
      <c r="A23" s="10"/>
      <c r="S23" s="2"/>
    </row>
    <row r="24" spans="1:19" ht="12.75">
      <c r="A24" s="12" t="s">
        <v>9</v>
      </c>
      <c r="S24" s="2"/>
    </row>
    <row r="25" spans="1:23" ht="12.75">
      <c r="A25" s="10" t="s">
        <v>4</v>
      </c>
      <c r="D25" s="2">
        <v>133</v>
      </c>
      <c r="E25" s="2">
        <v>159</v>
      </c>
      <c r="F25" s="2">
        <v>130</v>
      </c>
      <c r="G25" s="2">
        <v>165</v>
      </c>
      <c r="H25" s="2">
        <v>139</v>
      </c>
      <c r="I25" s="2">
        <v>177</v>
      </c>
      <c r="J25" s="2">
        <v>199</v>
      </c>
      <c r="K25" s="2">
        <v>186</v>
      </c>
      <c r="L25" s="2">
        <v>205</v>
      </c>
      <c r="M25" s="2">
        <v>171</v>
      </c>
      <c r="O25" s="2">
        <v>138</v>
      </c>
      <c r="P25" s="2">
        <v>178</v>
      </c>
      <c r="Q25" s="2">
        <v>180</v>
      </c>
      <c r="R25" s="2">
        <v>165</v>
      </c>
      <c r="S25" s="2">
        <v>169</v>
      </c>
      <c r="T25" s="2">
        <v>182</v>
      </c>
      <c r="U25" s="2">
        <v>181</v>
      </c>
      <c r="V25" s="2">
        <v>195</v>
      </c>
      <c r="W25" s="2">
        <v>201</v>
      </c>
    </row>
    <row r="26" spans="1:23" ht="12.75">
      <c r="A26" s="10" t="s">
        <v>5</v>
      </c>
      <c r="D26" s="2">
        <v>179</v>
      </c>
      <c r="E26" s="2">
        <v>159</v>
      </c>
      <c r="F26" s="2">
        <v>153</v>
      </c>
      <c r="G26" s="2">
        <v>158</v>
      </c>
      <c r="H26" s="2">
        <v>158</v>
      </c>
      <c r="I26" s="2">
        <v>158</v>
      </c>
      <c r="J26" s="2">
        <v>163</v>
      </c>
      <c r="K26" s="2">
        <v>212</v>
      </c>
      <c r="L26" s="2">
        <v>152</v>
      </c>
      <c r="M26" s="2">
        <v>184</v>
      </c>
      <c r="O26" s="2">
        <v>184</v>
      </c>
      <c r="P26" s="2">
        <v>196</v>
      </c>
      <c r="Q26" s="2">
        <v>175</v>
      </c>
      <c r="R26" s="2">
        <v>178</v>
      </c>
      <c r="S26" s="2">
        <v>199</v>
      </c>
      <c r="T26" s="2">
        <v>174</v>
      </c>
      <c r="U26" s="2">
        <v>181</v>
      </c>
      <c r="V26" s="2">
        <v>210</v>
      </c>
      <c r="W26" s="2">
        <v>210</v>
      </c>
    </row>
    <row r="27" spans="1:23" ht="12.75">
      <c r="A27" s="10" t="s">
        <v>6</v>
      </c>
      <c r="D27" s="2">
        <v>506</v>
      </c>
      <c r="E27" s="2">
        <v>390</v>
      </c>
      <c r="F27" s="2">
        <v>358</v>
      </c>
      <c r="G27" s="2">
        <v>374</v>
      </c>
      <c r="H27" s="2">
        <v>494</v>
      </c>
      <c r="I27" s="2">
        <v>399</v>
      </c>
      <c r="J27" s="2">
        <v>368</v>
      </c>
      <c r="K27" s="2">
        <v>449</v>
      </c>
      <c r="L27" s="2">
        <v>427</v>
      </c>
      <c r="M27" s="2">
        <v>446</v>
      </c>
      <c r="O27" s="2">
        <v>532</v>
      </c>
      <c r="P27" s="2">
        <v>465</v>
      </c>
      <c r="Q27" s="2">
        <v>382</v>
      </c>
      <c r="R27" s="2">
        <v>397</v>
      </c>
      <c r="S27" s="2">
        <v>432</v>
      </c>
      <c r="T27" s="2">
        <v>345</v>
      </c>
      <c r="U27" s="2">
        <v>488</v>
      </c>
      <c r="V27" s="2">
        <v>398</v>
      </c>
      <c r="W27" s="2">
        <v>393</v>
      </c>
    </row>
    <row r="28" spans="1:23" ht="12.75">
      <c r="A28" s="17" t="s">
        <v>7</v>
      </c>
      <c r="D28" s="2">
        <f aca="true" t="shared" si="6" ref="D28:W28">SUM(D25:D27)</f>
        <v>818</v>
      </c>
      <c r="E28" s="2">
        <f t="shared" si="6"/>
        <v>708</v>
      </c>
      <c r="F28" s="2">
        <f t="shared" si="6"/>
        <v>641</v>
      </c>
      <c r="G28" s="2">
        <f t="shared" si="6"/>
        <v>697</v>
      </c>
      <c r="H28" s="2">
        <f t="shared" si="6"/>
        <v>791</v>
      </c>
      <c r="I28" s="2">
        <f t="shared" si="6"/>
        <v>734</v>
      </c>
      <c r="J28" s="2">
        <f t="shared" si="6"/>
        <v>730</v>
      </c>
      <c r="K28" s="2">
        <f t="shared" si="6"/>
        <v>847</v>
      </c>
      <c r="L28" s="2">
        <f t="shared" si="6"/>
        <v>784</v>
      </c>
      <c r="M28" s="2">
        <f t="shared" si="6"/>
        <v>801</v>
      </c>
      <c r="O28" s="2">
        <f t="shared" si="6"/>
        <v>854</v>
      </c>
      <c r="P28" s="2">
        <f t="shared" si="6"/>
        <v>839</v>
      </c>
      <c r="Q28" s="2">
        <f t="shared" si="6"/>
        <v>737</v>
      </c>
      <c r="R28" s="2">
        <f t="shared" si="6"/>
        <v>740</v>
      </c>
      <c r="S28" s="2">
        <f t="shared" si="6"/>
        <v>800</v>
      </c>
      <c r="T28" s="2">
        <f t="shared" si="6"/>
        <v>701</v>
      </c>
      <c r="U28" s="2">
        <f t="shared" si="6"/>
        <v>850</v>
      </c>
      <c r="V28" s="2">
        <f t="shared" si="6"/>
        <v>803</v>
      </c>
      <c r="W28" s="2">
        <f t="shared" si="6"/>
        <v>804</v>
      </c>
    </row>
    <row r="29" ht="12.75">
      <c r="S29" s="2"/>
    </row>
    <row r="30" spans="1:23" ht="12.75">
      <c r="A30" s="10" t="s">
        <v>2</v>
      </c>
      <c r="D30" s="8">
        <f aca="true" t="shared" si="7" ref="D30:L30">D25/D28</f>
        <v>0.1625916870415648</v>
      </c>
      <c r="E30" s="8">
        <f t="shared" si="7"/>
        <v>0.2245762711864407</v>
      </c>
      <c r="F30" s="8">
        <f t="shared" si="7"/>
        <v>0.20280811232449297</v>
      </c>
      <c r="G30" s="8">
        <f t="shared" si="7"/>
        <v>0.23672883787661406</v>
      </c>
      <c r="H30" s="8">
        <f t="shared" si="7"/>
        <v>0.17572692793931732</v>
      </c>
      <c r="I30" s="8">
        <f t="shared" si="7"/>
        <v>0.24114441416893734</v>
      </c>
      <c r="J30" s="8">
        <f t="shared" si="7"/>
        <v>0.2726027397260274</v>
      </c>
      <c r="K30" s="8">
        <f t="shared" si="7"/>
        <v>0.21959858323494688</v>
      </c>
      <c r="L30" s="8">
        <f t="shared" si="7"/>
        <v>0.2614795918367347</v>
      </c>
      <c r="M30" s="8">
        <f>M25/M28</f>
        <v>0.21348314606741572</v>
      </c>
      <c r="N30" s="8"/>
      <c r="O30" s="8">
        <f>O25/O28</f>
        <v>0.16159250585480095</v>
      </c>
      <c r="P30" s="8">
        <f>P25/P28</f>
        <v>0.21215733015494637</v>
      </c>
      <c r="Q30" s="8">
        <f aca="true" t="shared" si="8" ref="Q30:V30">Q25/Q28</f>
        <v>0.24423337856173677</v>
      </c>
      <c r="R30" s="8">
        <f t="shared" si="8"/>
        <v>0.22297297297297297</v>
      </c>
      <c r="S30" s="8">
        <f t="shared" si="8"/>
        <v>0.21125</v>
      </c>
      <c r="T30" s="8">
        <f t="shared" si="8"/>
        <v>0.25962910128388017</v>
      </c>
      <c r="U30" s="8">
        <f t="shared" si="8"/>
        <v>0.21294117647058824</v>
      </c>
      <c r="V30" s="8">
        <f t="shared" si="8"/>
        <v>0.24283935242839352</v>
      </c>
      <c r="W30" s="8">
        <f>W25/W28</f>
        <v>0.25</v>
      </c>
    </row>
    <row r="31" spans="1:23" ht="12.75">
      <c r="A31" s="10" t="s">
        <v>3</v>
      </c>
      <c r="D31" s="8">
        <v>0.147</v>
      </c>
      <c r="E31" s="8">
        <v>0.215</v>
      </c>
      <c r="F31" s="8">
        <v>0.204</v>
      </c>
      <c r="G31" s="8">
        <v>0.219</v>
      </c>
      <c r="H31" s="8">
        <v>0.178</v>
      </c>
      <c r="I31" s="8">
        <v>0.246</v>
      </c>
      <c r="J31" s="8">
        <v>0.245</v>
      </c>
      <c r="K31" s="8">
        <v>0.205</v>
      </c>
      <c r="L31" s="8">
        <v>0.239</v>
      </c>
      <c r="M31" s="8">
        <v>0.21</v>
      </c>
      <c r="N31" s="8"/>
      <c r="O31" s="8">
        <v>0.164</v>
      </c>
      <c r="P31" s="8">
        <v>0.188</v>
      </c>
      <c r="Q31" s="8">
        <v>0.229</v>
      </c>
      <c r="R31" s="8">
        <v>0.209</v>
      </c>
      <c r="S31" s="8">
        <v>0.206</v>
      </c>
      <c r="T31" s="8">
        <v>0.241</v>
      </c>
      <c r="U31" s="8">
        <v>0.202</v>
      </c>
      <c r="V31" s="8">
        <v>0.232</v>
      </c>
      <c r="W31" s="8">
        <v>0.237</v>
      </c>
    </row>
    <row r="32" spans="1:23" ht="12.75">
      <c r="A32" s="10" t="s">
        <v>12</v>
      </c>
      <c r="D32" s="8"/>
      <c r="E32" s="8"/>
      <c r="F32" s="8">
        <v>0.751</v>
      </c>
      <c r="G32" s="8">
        <v>0.805</v>
      </c>
      <c r="H32" s="8">
        <v>0.773</v>
      </c>
      <c r="I32" s="8">
        <v>0.729</v>
      </c>
      <c r="J32" s="8">
        <v>0.758</v>
      </c>
      <c r="K32" s="8">
        <v>0.773</v>
      </c>
      <c r="L32" s="8">
        <v>0.773</v>
      </c>
      <c r="M32" s="8">
        <v>0.807</v>
      </c>
      <c r="N32" s="8"/>
      <c r="O32" s="8"/>
      <c r="P32" s="8">
        <v>0.748</v>
      </c>
      <c r="Q32" s="8">
        <v>0.754</v>
      </c>
      <c r="R32" s="8">
        <v>0.781</v>
      </c>
      <c r="S32" s="8">
        <v>0.78</v>
      </c>
      <c r="T32" s="8">
        <v>0.78</v>
      </c>
      <c r="U32" s="8">
        <v>0.748</v>
      </c>
      <c r="V32" s="8">
        <v>0.779</v>
      </c>
      <c r="W32" s="8">
        <v>0.776</v>
      </c>
    </row>
    <row r="33" spans="1:19" ht="12.75">
      <c r="A33" s="10"/>
      <c r="S33" s="2"/>
    </row>
    <row r="34" spans="1:19" ht="12.75">
      <c r="A34" s="12" t="s">
        <v>10</v>
      </c>
      <c r="S34" s="2"/>
    </row>
    <row r="35" spans="1:23" ht="12.75">
      <c r="A35" s="10" t="s">
        <v>4</v>
      </c>
      <c r="D35" s="2">
        <v>39</v>
      </c>
      <c r="E35" s="2">
        <v>35</v>
      </c>
      <c r="F35" s="2">
        <v>46</v>
      </c>
      <c r="G35" s="2">
        <v>39</v>
      </c>
      <c r="H35" s="2">
        <v>48</v>
      </c>
      <c r="I35" s="2">
        <v>46</v>
      </c>
      <c r="J35" s="2">
        <v>45</v>
      </c>
      <c r="K35" s="2">
        <v>45</v>
      </c>
      <c r="L35" s="2">
        <v>57</v>
      </c>
      <c r="M35" s="2">
        <v>66</v>
      </c>
      <c r="O35" s="2">
        <v>39</v>
      </c>
      <c r="P35" s="2">
        <v>38</v>
      </c>
      <c r="Q35" s="2">
        <v>44</v>
      </c>
      <c r="R35" s="2">
        <v>51</v>
      </c>
      <c r="S35" s="2">
        <v>48</v>
      </c>
      <c r="T35" s="2">
        <v>50</v>
      </c>
      <c r="U35" s="2">
        <v>47</v>
      </c>
      <c r="V35" s="2">
        <v>64</v>
      </c>
      <c r="W35" s="2">
        <v>67</v>
      </c>
    </row>
    <row r="36" spans="1:23" ht="12.75">
      <c r="A36" s="10" t="s">
        <v>5</v>
      </c>
      <c r="D36" s="2">
        <v>197</v>
      </c>
      <c r="E36" s="2">
        <v>177</v>
      </c>
      <c r="F36" s="2">
        <v>151</v>
      </c>
      <c r="G36" s="2">
        <v>160</v>
      </c>
      <c r="H36" s="2">
        <v>197</v>
      </c>
      <c r="I36" s="2">
        <v>154</v>
      </c>
      <c r="J36" s="2">
        <v>179</v>
      </c>
      <c r="K36" s="2">
        <v>182</v>
      </c>
      <c r="L36" s="2">
        <v>181</v>
      </c>
      <c r="M36" s="2">
        <v>193</v>
      </c>
      <c r="O36" s="2">
        <v>162</v>
      </c>
      <c r="P36" s="2">
        <v>191</v>
      </c>
      <c r="Q36" s="2">
        <v>111</v>
      </c>
      <c r="R36" s="2">
        <v>152</v>
      </c>
      <c r="S36" s="2">
        <v>190</v>
      </c>
      <c r="T36" s="2">
        <v>186</v>
      </c>
      <c r="U36" s="2">
        <v>184</v>
      </c>
      <c r="V36" s="2">
        <v>168</v>
      </c>
      <c r="W36" s="2">
        <v>151</v>
      </c>
    </row>
    <row r="37" spans="1:23" ht="12.75">
      <c r="A37" s="10" t="s">
        <v>6</v>
      </c>
      <c r="D37" s="2">
        <v>489</v>
      </c>
      <c r="E37" s="2">
        <v>536</v>
      </c>
      <c r="F37" s="2">
        <v>220</v>
      </c>
      <c r="G37" s="2">
        <v>296</v>
      </c>
      <c r="H37" s="2">
        <v>406</v>
      </c>
      <c r="I37" s="2">
        <v>258</v>
      </c>
      <c r="J37" s="2">
        <v>329</v>
      </c>
      <c r="K37" s="2">
        <v>319</v>
      </c>
      <c r="L37" s="2">
        <v>362</v>
      </c>
      <c r="M37" s="2">
        <v>338</v>
      </c>
      <c r="O37" s="2">
        <v>491</v>
      </c>
      <c r="P37" s="2">
        <v>500</v>
      </c>
      <c r="Q37" s="2">
        <v>245</v>
      </c>
      <c r="R37" s="2">
        <v>253</v>
      </c>
      <c r="S37" s="2">
        <v>367</v>
      </c>
      <c r="T37" s="2">
        <v>279</v>
      </c>
      <c r="U37" s="2">
        <v>350</v>
      </c>
      <c r="V37" s="2">
        <v>303</v>
      </c>
      <c r="W37" s="2">
        <v>295</v>
      </c>
    </row>
    <row r="38" spans="1:23" ht="12.75">
      <c r="A38" s="17" t="s">
        <v>7</v>
      </c>
      <c r="D38" s="2">
        <f aca="true" t="shared" si="9" ref="D38:W38">SUM(D35:D37)</f>
        <v>725</v>
      </c>
      <c r="E38" s="2">
        <f t="shared" si="9"/>
        <v>748</v>
      </c>
      <c r="F38" s="2">
        <f t="shared" si="9"/>
        <v>417</v>
      </c>
      <c r="G38" s="2">
        <f t="shared" si="9"/>
        <v>495</v>
      </c>
      <c r="H38" s="2">
        <f t="shared" si="9"/>
        <v>651</v>
      </c>
      <c r="I38" s="2">
        <f t="shared" si="9"/>
        <v>458</v>
      </c>
      <c r="J38" s="2">
        <f t="shared" si="9"/>
        <v>553</v>
      </c>
      <c r="K38" s="2">
        <f t="shared" si="9"/>
        <v>546</v>
      </c>
      <c r="L38" s="2">
        <f t="shared" si="9"/>
        <v>600</v>
      </c>
      <c r="M38" s="2">
        <f t="shared" si="9"/>
        <v>597</v>
      </c>
      <c r="O38" s="2">
        <f t="shared" si="9"/>
        <v>692</v>
      </c>
      <c r="P38" s="2">
        <f t="shared" si="9"/>
        <v>729</v>
      </c>
      <c r="Q38" s="2">
        <f t="shared" si="9"/>
        <v>400</v>
      </c>
      <c r="R38" s="2">
        <f t="shared" si="9"/>
        <v>456</v>
      </c>
      <c r="S38" s="2">
        <f t="shared" si="9"/>
        <v>605</v>
      </c>
      <c r="T38" s="2">
        <f t="shared" si="9"/>
        <v>515</v>
      </c>
      <c r="U38" s="2">
        <f t="shared" si="9"/>
        <v>581</v>
      </c>
      <c r="V38" s="2">
        <f t="shared" si="9"/>
        <v>535</v>
      </c>
      <c r="W38" s="2">
        <f t="shared" si="9"/>
        <v>513</v>
      </c>
    </row>
    <row r="39" ht="12.75">
      <c r="S39" s="2"/>
    </row>
    <row r="40" spans="1:23" ht="12.75">
      <c r="A40" s="10" t="s">
        <v>2</v>
      </c>
      <c r="D40" s="8">
        <f aca="true" t="shared" si="10" ref="D40:L40">D35/D38</f>
        <v>0.05379310344827586</v>
      </c>
      <c r="E40" s="8">
        <f t="shared" si="10"/>
        <v>0.04679144385026738</v>
      </c>
      <c r="F40" s="8">
        <f t="shared" si="10"/>
        <v>0.11031175059952038</v>
      </c>
      <c r="G40" s="8">
        <f t="shared" si="10"/>
        <v>0.07878787878787878</v>
      </c>
      <c r="H40" s="8">
        <f t="shared" si="10"/>
        <v>0.07373271889400922</v>
      </c>
      <c r="I40" s="8">
        <f t="shared" si="10"/>
        <v>0.10043668122270742</v>
      </c>
      <c r="J40" s="8">
        <f t="shared" si="10"/>
        <v>0.081374321880651</v>
      </c>
      <c r="K40" s="8">
        <f t="shared" si="10"/>
        <v>0.08241758241758242</v>
      </c>
      <c r="L40" s="8">
        <f t="shared" si="10"/>
        <v>0.095</v>
      </c>
      <c r="M40" s="8">
        <f>M35/M38</f>
        <v>0.11055276381909548</v>
      </c>
      <c r="N40" s="8"/>
      <c r="O40" s="8">
        <f>O35/O38</f>
        <v>0.05635838150289017</v>
      </c>
      <c r="P40" s="8">
        <f>P35/P38</f>
        <v>0.05212620027434842</v>
      </c>
      <c r="Q40" s="8">
        <f aca="true" t="shared" si="11" ref="Q40:V40">Q35/Q38</f>
        <v>0.11</v>
      </c>
      <c r="R40" s="8">
        <f t="shared" si="11"/>
        <v>0.1118421052631579</v>
      </c>
      <c r="S40" s="8">
        <f t="shared" si="11"/>
        <v>0.07933884297520662</v>
      </c>
      <c r="T40" s="8">
        <f t="shared" si="11"/>
        <v>0.0970873786407767</v>
      </c>
      <c r="U40" s="8">
        <f t="shared" si="11"/>
        <v>0.08089500860585198</v>
      </c>
      <c r="V40" s="8">
        <f t="shared" si="11"/>
        <v>0.11962616822429907</v>
      </c>
      <c r="W40" s="8">
        <f>W35/W38</f>
        <v>0.13060428849902533</v>
      </c>
    </row>
    <row r="41" spans="1:23" ht="12.75">
      <c r="A41" s="10" t="s">
        <v>3</v>
      </c>
      <c r="D41" s="8">
        <v>0.049</v>
      </c>
      <c r="E41" s="8">
        <v>0.056</v>
      </c>
      <c r="F41" s="8">
        <v>0.099</v>
      </c>
      <c r="G41" s="8">
        <v>0.084</v>
      </c>
      <c r="H41" s="8">
        <v>0.083</v>
      </c>
      <c r="I41" s="8">
        <v>0.095</v>
      </c>
      <c r="J41" s="8">
        <v>0.084</v>
      </c>
      <c r="K41" s="8">
        <v>0.087</v>
      </c>
      <c r="L41" s="8">
        <v>0.097</v>
      </c>
      <c r="M41" s="8">
        <v>0.112</v>
      </c>
      <c r="N41" s="8"/>
      <c r="O41" s="8">
        <v>0.049</v>
      </c>
      <c r="P41" s="8">
        <v>0.054</v>
      </c>
      <c r="Q41" s="8">
        <v>0.09</v>
      </c>
      <c r="R41" s="8">
        <v>0.104</v>
      </c>
      <c r="S41" s="8">
        <v>0.085</v>
      </c>
      <c r="T41" s="8">
        <v>0.098</v>
      </c>
      <c r="U41" s="8">
        <v>0.077</v>
      </c>
      <c r="V41" s="8">
        <v>0.097</v>
      </c>
      <c r="W41" s="8">
        <v>0.115</v>
      </c>
    </row>
    <row r="42" spans="1:23" ht="12.75">
      <c r="A42" s="10" t="s">
        <v>12</v>
      </c>
      <c r="D42" s="8"/>
      <c r="E42" s="8"/>
      <c r="F42" s="8">
        <v>0.645</v>
      </c>
      <c r="G42" s="8">
        <v>0.588</v>
      </c>
      <c r="H42" s="8">
        <v>0.611</v>
      </c>
      <c r="I42" s="8">
        <v>0.624</v>
      </c>
      <c r="J42" s="8">
        <v>0.602</v>
      </c>
      <c r="K42" s="8">
        <v>0.614</v>
      </c>
      <c r="L42" s="8">
        <v>0.663</v>
      </c>
      <c r="M42" s="8">
        <v>0.737</v>
      </c>
      <c r="N42" s="8"/>
      <c r="O42" s="8"/>
      <c r="P42" s="8">
        <v>0.704</v>
      </c>
      <c r="Q42" s="8">
        <v>0.702</v>
      </c>
      <c r="R42" s="8">
        <v>0.652</v>
      </c>
      <c r="S42" s="8">
        <v>0.665</v>
      </c>
      <c r="T42" s="8">
        <v>0.659</v>
      </c>
      <c r="U42" s="8">
        <v>0.743</v>
      </c>
      <c r="V42" s="8">
        <v>0.667</v>
      </c>
      <c r="W42" s="8">
        <v>0.746</v>
      </c>
    </row>
    <row r="43" spans="1:19" ht="12.75">
      <c r="A43" s="10"/>
      <c r="S43" s="2"/>
    </row>
    <row r="44" spans="1:28" s="24" customFormat="1" ht="12.75">
      <c r="A44" s="25" t="s">
        <v>11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7"/>
    </row>
    <row r="45" spans="1:28" s="24" customFormat="1" ht="12.75">
      <c r="A45" s="28" t="s">
        <v>4</v>
      </c>
      <c r="B45" s="29"/>
      <c r="C45" s="29"/>
      <c r="D45" s="29">
        <f aca="true" t="shared" si="12" ref="D45:F47">SUM(D5+D15+D25+D35)</f>
        <v>335</v>
      </c>
      <c r="E45" s="29">
        <f t="shared" si="12"/>
        <v>351</v>
      </c>
      <c r="F45" s="29">
        <f t="shared" si="12"/>
        <v>382</v>
      </c>
      <c r="G45" s="29">
        <f aca="true" t="shared" si="13" ref="G45:H47">SUM(G5+G15+G25+G35)</f>
        <v>386</v>
      </c>
      <c r="H45" s="29">
        <f t="shared" si="13"/>
        <v>398</v>
      </c>
      <c r="I45" s="29">
        <f aca="true" t="shared" si="14" ref="I45:J47">SUM(I5+I15+I25+I35)</f>
        <v>445</v>
      </c>
      <c r="J45" s="29">
        <f t="shared" si="14"/>
        <v>458</v>
      </c>
      <c r="K45" s="29">
        <f aca="true" t="shared" si="15" ref="K45:L47">SUM(K5+K15+K25+K35)</f>
        <v>483</v>
      </c>
      <c r="L45" s="29">
        <f t="shared" si="15"/>
        <v>484</v>
      </c>
      <c r="M45" s="29">
        <f>SUM(M5+M15+M25+M35)</f>
        <v>429</v>
      </c>
      <c r="N45" s="29"/>
      <c r="O45" s="29">
        <f aca="true" t="shared" si="16" ref="O45:P47">SUM(O5+O15+O25+O35)</f>
        <v>366</v>
      </c>
      <c r="P45" s="29">
        <f t="shared" si="16"/>
        <v>402</v>
      </c>
      <c r="Q45" s="29">
        <f aca="true" t="shared" si="17" ref="Q45:R47">SUM(Q5+Q15+Q25+Q35)</f>
        <v>433</v>
      </c>
      <c r="R45" s="29">
        <f t="shared" si="17"/>
        <v>436</v>
      </c>
      <c r="S45" s="29">
        <f aca="true" t="shared" si="18" ref="S45:T47">SUM(S5+S15+S25+S35)</f>
        <v>407</v>
      </c>
      <c r="T45" s="29">
        <f t="shared" si="18"/>
        <v>455</v>
      </c>
      <c r="U45" s="29">
        <f aca="true" t="shared" si="19" ref="U45:V47">SUM(U5+U15+U25+U35)</f>
        <v>462</v>
      </c>
      <c r="V45" s="29">
        <f t="shared" si="19"/>
        <v>491</v>
      </c>
      <c r="W45" s="29">
        <f>SUM(W5+W15+W25+W35)</f>
        <v>479</v>
      </c>
      <c r="X45" s="29"/>
      <c r="Y45" s="29"/>
      <c r="Z45" s="29"/>
      <c r="AA45" s="29"/>
      <c r="AB45" s="30"/>
    </row>
    <row r="46" spans="1:28" s="24" customFormat="1" ht="12.75">
      <c r="A46" s="28" t="s">
        <v>5</v>
      </c>
      <c r="B46" s="29"/>
      <c r="C46" s="29"/>
      <c r="D46" s="29">
        <f t="shared" si="12"/>
        <v>717</v>
      </c>
      <c r="E46" s="29">
        <f t="shared" si="12"/>
        <v>687</v>
      </c>
      <c r="F46" s="29">
        <f t="shared" si="12"/>
        <v>741</v>
      </c>
      <c r="G46" s="29">
        <f t="shared" si="13"/>
        <v>704</v>
      </c>
      <c r="H46" s="29">
        <f t="shared" si="13"/>
        <v>718</v>
      </c>
      <c r="I46" s="29">
        <f t="shared" si="14"/>
        <v>702</v>
      </c>
      <c r="J46" s="29">
        <f t="shared" si="14"/>
        <v>721</v>
      </c>
      <c r="K46" s="29">
        <f t="shared" si="15"/>
        <v>779</v>
      </c>
      <c r="L46" s="29">
        <f t="shared" si="15"/>
        <v>762</v>
      </c>
      <c r="M46" s="29">
        <f>SUM(M6+M16+M26+M36)</f>
        <v>763</v>
      </c>
      <c r="N46" s="29"/>
      <c r="O46" s="29">
        <f t="shared" si="16"/>
        <v>723</v>
      </c>
      <c r="P46" s="29">
        <f t="shared" si="16"/>
        <v>796</v>
      </c>
      <c r="Q46" s="29">
        <f t="shared" si="17"/>
        <v>712</v>
      </c>
      <c r="R46" s="29">
        <f t="shared" si="17"/>
        <v>749</v>
      </c>
      <c r="S46" s="29">
        <f t="shared" si="18"/>
        <v>748</v>
      </c>
      <c r="T46" s="29">
        <f t="shared" si="18"/>
        <v>782</v>
      </c>
      <c r="U46" s="29">
        <f t="shared" si="19"/>
        <v>765</v>
      </c>
      <c r="V46" s="29">
        <f t="shared" si="19"/>
        <v>785</v>
      </c>
      <c r="W46" s="29">
        <f>SUM(W6+W16+W26+W36)</f>
        <v>754</v>
      </c>
      <c r="X46" s="29"/>
      <c r="Y46" s="29"/>
      <c r="Z46" s="29"/>
      <c r="AA46" s="29"/>
      <c r="AB46" s="30"/>
    </row>
    <row r="47" spans="1:28" s="24" customFormat="1" ht="12.75">
      <c r="A47" s="28" t="s">
        <v>6</v>
      </c>
      <c r="B47" s="29"/>
      <c r="C47" s="29"/>
      <c r="D47" s="29">
        <f t="shared" si="12"/>
        <v>2141</v>
      </c>
      <c r="E47" s="29">
        <f t="shared" si="12"/>
        <v>2087</v>
      </c>
      <c r="F47" s="29">
        <f t="shared" si="12"/>
        <v>1921</v>
      </c>
      <c r="G47" s="29">
        <f t="shared" si="13"/>
        <v>1874</v>
      </c>
      <c r="H47" s="29">
        <f t="shared" si="13"/>
        <v>2150</v>
      </c>
      <c r="I47" s="29">
        <f t="shared" si="14"/>
        <v>1849</v>
      </c>
      <c r="J47" s="29">
        <f t="shared" si="14"/>
        <v>1853</v>
      </c>
      <c r="K47" s="29">
        <f t="shared" si="15"/>
        <v>1799</v>
      </c>
      <c r="L47" s="29">
        <f t="shared" si="15"/>
        <v>1827</v>
      </c>
      <c r="M47" s="29">
        <f>SUM(M7+M17+M27+M37)</f>
        <v>1704</v>
      </c>
      <c r="N47" s="29"/>
      <c r="O47" s="29">
        <f t="shared" si="16"/>
        <v>1995</v>
      </c>
      <c r="P47" s="29">
        <f t="shared" si="16"/>
        <v>1983</v>
      </c>
      <c r="Q47" s="29">
        <f t="shared" si="17"/>
        <v>1855</v>
      </c>
      <c r="R47" s="29">
        <f t="shared" si="17"/>
        <v>1773</v>
      </c>
      <c r="S47" s="29">
        <f t="shared" si="18"/>
        <v>1804</v>
      </c>
      <c r="T47" s="29">
        <f t="shared" si="18"/>
        <v>1791</v>
      </c>
      <c r="U47" s="29">
        <f t="shared" si="19"/>
        <v>1897</v>
      </c>
      <c r="V47" s="29">
        <f t="shared" si="19"/>
        <v>1765</v>
      </c>
      <c r="W47" s="29">
        <f>SUM(W7+W17+W27+W37)</f>
        <v>1663</v>
      </c>
      <c r="X47" s="29"/>
      <c r="Y47" s="29"/>
      <c r="Z47" s="29"/>
      <c r="AA47" s="29"/>
      <c r="AB47" s="30"/>
    </row>
    <row r="48" spans="1:28" s="24" customFormat="1" ht="12.75">
      <c r="A48" s="31" t="s">
        <v>7</v>
      </c>
      <c r="B48" s="29"/>
      <c r="C48" s="29"/>
      <c r="D48" s="29">
        <f aca="true" t="shared" si="20" ref="D48:W48">SUM(D45:D47)</f>
        <v>3193</v>
      </c>
      <c r="E48" s="29">
        <f t="shared" si="20"/>
        <v>3125</v>
      </c>
      <c r="F48" s="29">
        <f t="shared" si="20"/>
        <v>3044</v>
      </c>
      <c r="G48" s="29">
        <f t="shared" si="20"/>
        <v>2964</v>
      </c>
      <c r="H48" s="29">
        <f t="shared" si="20"/>
        <v>3266</v>
      </c>
      <c r="I48" s="29">
        <f t="shared" si="20"/>
        <v>2996</v>
      </c>
      <c r="J48" s="29">
        <f t="shared" si="20"/>
        <v>3032</v>
      </c>
      <c r="K48" s="29">
        <f t="shared" si="20"/>
        <v>3061</v>
      </c>
      <c r="L48" s="29">
        <f t="shared" si="20"/>
        <v>3073</v>
      </c>
      <c r="M48" s="29">
        <f t="shared" si="20"/>
        <v>2896</v>
      </c>
      <c r="N48" s="29"/>
      <c r="O48" s="29">
        <f t="shared" si="20"/>
        <v>3084</v>
      </c>
      <c r="P48" s="29">
        <f t="shared" si="20"/>
        <v>3181</v>
      </c>
      <c r="Q48" s="29">
        <f t="shared" si="20"/>
        <v>3000</v>
      </c>
      <c r="R48" s="29">
        <f t="shared" si="20"/>
        <v>2958</v>
      </c>
      <c r="S48" s="29">
        <f t="shared" si="20"/>
        <v>2959</v>
      </c>
      <c r="T48" s="29">
        <f t="shared" si="20"/>
        <v>3028</v>
      </c>
      <c r="U48" s="29">
        <f t="shared" si="20"/>
        <v>3124</v>
      </c>
      <c r="V48" s="29">
        <f t="shared" si="20"/>
        <v>3041</v>
      </c>
      <c r="W48" s="29">
        <f t="shared" si="20"/>
        <v>2896</v>
      </c>
      <c r="X48" s="29"/>
      <c r="Y48" s="29"/>
      <c r="Z48" s="29"/>
      <c r="AA48" s="29"/>
      <c r="AB48" s="30"/>
    </row>
    <row r="49" spans="1:28" s="24" customFormat="1" ht="12.75">
      <c r="A49" s="32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30"/>
    </row>
    <row r="50" spans="1:28" s="24" customFormat="1" ht="12.75">
      <c r="A50" s="28" t="s">
        <v>2</v>
      </c>
      <c r="B50" s="29"/>
      <c r="C50" s="29"/>
      <c r="D50" s="33">
        <f aca="true" t="shared" si="21" ref="D50:K50">D45/D48</f>
        <v>0.10491700595051676</v>
      </c>
      <c r="E50" s="33">
        <f t="shared" si="21"/>
        <v>0.11232</v>
      </c>
      <c r="F50" s="33">
        <f t="shared" si="21"/>
        <v>0.12549277266754272</v>
      </c>
      <c r="G50" s="33">
        <f t="shared" si="21"/>
        <v>0.13022941970310392</v>
      </c>
      <c r="H50" s="33">
        <f t="shared" si="21"/>
        <v>0.12186160440906307</v>
      </c>
      <c r="I50" s="33">
        <f t="shared" si="21"/>
        <v>0.1485313751668892</v>
      </c>
      <c r="J50" s="33">
        <f t="shared" si="21"/>
        <v>0.15105540897097625</v>
      </c>
      <c r="K50" s="33">
        <f t="shared" si="21"/>
        <v>0.15779157138190134</v>
      </c>
      <c r="L50" s="33">
        <f>L45/L48</f>
        <v>0.15750081353726</v>
      </c>
      <c r="M50" s="33">
        <f>M45/M48</f>
        <v>0.1481353591160221</v>
      </c>
      <c r="N50" s="33"/>
      <c r="O50" s="33">
        <f>O45/O48</f>
        <v>0.11867704280155641</v>
      </c>
      <c r="P50" s="33">
        <f>P45/P48</f>
        <v>0.12637535366237032</v>
      </c>
      <c r="Q50" s="33">
        <f aca="true" t="shared" si="22" ref="Q50:V50">Q45/Q48</f>
        <v>0.14433333333333334</v>
      </c>
      <c r="R50" s="33">
        <f t="shared" si="22"/>
        <v>0.14739688979039892</v>
      </c>
      <c r="S50" s="33">
        <f t="shared" si="22"/>
        <v>0.137546468401487</v>
      </c>
      <c r="T50" s="33">
        <f t="shared" si="22"/>
        <v>0.1502642007926024</v>
      </c>
      <c r="U50" s="33">
        <f t="shared" si="22"/>
        <v>0.14788732394366197</v>
      </c>
      <c r="V50" s="33">
        <f t="shared" si="22"/>
        <v>0.16146004603748768</v>
      </c>
      <c r="W50" s="33">
        <f>W45/W48</f>
        <v>0.16540055248618785</v>
      </c>
      <c r="X50" s="29"/>
      <c r="Y50" s="29"/>
      <c r="Z50" s="29"/>
      <c r="AA50" s="29"/>
      <c r="AB50" s="30"/>
    </row>
    <row r="51" spans="1:28" s="24" customFormat="1" ht="12.75">
      <c r="A51" s="28" t="s">
        <v>3</v>
      </c>
      <c r="B51" s="29"/>
      <c r="C51" s="29"/>
      <c r="D51" s="33">
        <v>0.098</v>
      </c>
      <c r="E51" s="33">
        <v>0.111</v>
      </c>
      <c r="F51" s="33">
        <v>0.12</v>
      </c>
      <c r="G51" s="33">
        <v>0.123</v>
      </c>
      <c r="H51" s="33">
        <v>0.118</v>
      </c>
      <c r="I51" s="33">
        <v>0.141</v>
      </c>
      <c r="J51" s="33">
        <v>0.139</v>
      </c>
      <c r="K51" s="33">
        <v>0.143</v>
      </c>
      <c r="L51" s="33">
        <v>0.147</v>
      </c>
      <c r="M51" s="33">
        <v>0.141</v>
      </c>
      <c r="N51" s="33"/>
      <c r="O51" s="33">
        <v>0.112</v>
      </c>
      <c r="P51" s="33">
        <v>0.119</v>
      </c>
      <c r="Q51" s="33">
        <v>0.133</v>
      </c>
      <c r="R51" s="33">
        <v>0.135</v>
      </c>
      <c r="S51" s="33">
        <v>0.134</v>
      </c>
      <c r="T51" s="33">
        <v>0.141</v>
      </c>
      <c r="U51" s="33">
        <v>0.136</v>
      </c>
      <c r="V51" s="33">
        <v>0.148</v>
      </c>
      <c r="W51" s="33">
        <v>0.151</v>
      </c>
      <c r="X51" s="29"/>
      <c r="Y51" s="29"/>
      <c r="Z51" s="29"/>
      <c r="AA51" s="29"/>
      <c r="AB51" s="30"/>
    </row>
    <row r="52" spans="1:28" s="24" customFormat="1" ht="12.75">
      <c r="A52" s="34" t="s">
        <v>13</v>
      </c>
      <c r="B52" s="35"/>
      <c r="C52" s="35"/>
      <c r="D52" s="36"/>
      <c r="E52" s="36"/>
      <c r="F52" s="36">
        <v>0.756</v>
      </c>
      <c r="G52" s="36">
        <v>0.744</v>
      </c>
      <c r="H52" s="36">
        <v>0.733</v>
      </c>
      <c r="I52" s="36">
        <v>0.741</v>
      </c>
      <c r="J52" s="36">
        <v>0.738</v>
      </c>
      <c r="K52" s="36">
        <v>0.74</v>
      </c>
      <c r="L52" s="36">
        <v>0.733</v>
      </c>
      <c r="M52" s="36">
        <v>0.778</v>
      </c>
      <c r="N52" s="36"/>
      <c r="O52" s="36"/>
      <c r="P52" s="36">
        <v>0.74</v>
      </c>
      <c r="Q52" s="36">
        <v>0.737</v>
      </c>
      <c r="R52" s="36">
        <v>0.757</v>
      </c>
      <c r="S52" s="36">
        <v>0.745</v>
      </c>
      <c r="T52" s="36">
        <v>0.753</v>
      </c>
      <c r="U52" s="36">
        <v>0.756</v>
      </c>
      <c r="V52" s="36">
        <v>0.739</v>
      </c>
      <c r="W52" s="36">
        <v>0.774</v>
      </c>
      <c r="X52" s="35"/>
      <c r="Y52" s="35"/>
      <c r="Z52" s="35"/>
      <c r="AA52" s="35"/>
      <c r="AB52" s="37"/>
    </row>
    <row r="54" spans="1:19" ht="12.75">
      <c r="A54" s="12" t="s">
        <v>22</v>
      </c>
      <c r="S54" s="15"/>
    </row>
    <row r="55" spans="1:23" ht="12.75">
      <c r="A55" s="10" t="s">
        <v>4</v>
      </c>
      <c r="D55" s="2">
        <f aca="true" t="shared" si="23" ref="D55:I55">SUM(D5+D25)</f>
        <v>266</v>
      </c>
      <c r="E55" s="2">
        <f t="shared" si="23"/>
        <v>290</v>
      </c>
      <c r="F55" s="2">
        <f t="shared" si="23"/>
        <v>301</v>
      </c>
      <c r="G55" s="2">
        <f t="shared" si="23"/>
        <v>318</v>
      </c>
      <c r="H55" s="2">
        <f t="shared" si="23"/>
        <v>307</v>
      </c>
      <c r="I55" s="2">
        <f t="shared" si="23"/>
        <v>348</v>
      </c>
      <c r="J55" s="2">
        <f aca="true" t="shared" si="24" ref="J55:K57">SUM(J5+J25)</f>
        <v>370</v>
      </c>
      <c r="K55" s="2">
        <f t="shared" si="24"/>
        <v>378</v>
      </c>
      <c r="L55" s="2">
        <f aca="true" t="shared" si="25" ref="L55:M57">SUM(L5+L25)</f>
        <v>387</v>
      </c>
      <c r="M55" s="2">
        <f t="shared" si="25"/>
        <v>316</v>
      </c>
      <c r="O55" s="2">
        <f aca="true" t="shared" si="26" ref="O55:Q57">SUM(O5+O25)</f>
        <v>299</v>
      </c>
      <c r="P55" s="2">
        <f t="shared" si="26"/>
        <v>335</v>
      </c>
      <c r="Q55" s="2">
        <f t="shared" si="26"/>
        <v>348</v>
      </c>
      <c r="R55" s="2">
        <f aca="true" t="shared" si="27" ref="R55:S57">SUM(R5+R25)</f>
        <v>338</v>
      </c>
      <c r="S55" s="2">
        <f t="shared" si="27"/>
        <v>326</v>
      </c>
      <c r="T55" s="2">
        <f aca="true" t="shared" si="28" ref="T55:U57">SUM(T5+T25)</f>
        <v>363</v>
      </c>
      <c r="U55" s="2">
        <f t="shared" si="28"/>
        <v>371</v>
      </c>
      <c r="V55" s="2">
        <f>SUM(V5+V25)</f>
        <v>393</v>
      </c>
      <c r="W55" s="2">
        <f>SUM(W5+W25)</f>
        <v>366</v>
      </c>
    </row>
    <row r="56" spans="1:23" ht="12.75">
      <c r="A56" s="10" t="s">
        <v>5</v>
      </c>
      <c r="D56" s="2">
        <f aca="true" t="shared" si="29" ref="D56:G57">SUM(D6+D26)</f>
        <v>342</v>
      </c>
      <c r="E56" s="2">
        <f t="shared" si="29"/>
        <v>316</v>
      </c>
      <c r="F56" s="2">
        <f t="shared" si="29"/>
        <v>338</v>
      </c>
      <c r="G56" s="2">
        <f t="shared" si="29"/>
        <v>338</v>
      </c>
      <c r="H56" s="2">
        <f>SUM(H6+H26)</f>
        <v>360</v>
      </c>
      <c r="I56" s="2">
        <f>SUM(I6+I26)</f>
        <v>353</v>
      </c>
      <c r="J56" s="2">
        <f t="shared" si="24"/>
        <v>352</v>
      </c>
      <c r="K56" s="2">
        <f t="shared" si="24"/>
        <v>388</v>
      </c>
      <c r="L56" s="2">
        <f t="shared" si="25"/>
        <v>351</v>
      </c>
      <c r="M56" s="2">
        <f t="shared" si="25"/>
        <v>349</v>
      </c>
      <c r="O56" s="2">
        <f t="shared" si="26"/>
        <v>357</v>
      </c>
      <c r="P56" s="2">
        <f t="shared" si="26"/>
        <v>365</v>
      </c>
      <c r="Q56" s="2">
        <f t="shared" si="26"/>
        <v>377</v>
      </c>
      <c r="R56" s="2">
        <f t="shared" si="27"/>
        <v>383</v>
      </c>
      <c r="S56" s="2">
        <f t="shared" si="27"/>
        <v>365</v>
      </c>
      <c r="T56" s="2">
        <f t="shared" si="28"/>
        <v>354</v>
      </c>
      <c r="U56" s="2">
        <f t="shared" si="28"/>
        <v>351</v>
      </c>
      <c r="V56" s="2">
        <f>SUM(V6+V26)</f>
        <v>396</v>
      </c>
      <c r="W56" s="2">
        <f>SUM(W6+W26)</f>
        <v>381</v>
      </c>
    </row>
    <row r="57" spans="1:23" ht="12.75">
      <c r="A57" s="10" t="s">
        <v>6</v>
      </c>
      <c r="D57" s="2">
        <f t="shared" si="29"/>
        <v>1164</v>
      </c>
      <c r="E57" s="2">
        <f t="shared" si="29"/>
        <v>1000</v>
      </c>
      <c r="F57" s="2">
        <f t="shared" si="29"/>
        <v>1020</v>
      </c>
      <c r="G57" s="2">
        <f t="shared" si="29"/>
        <v>1007</v>
      </c>
      <c r="H57" s="2">
        <f>SUM(H7+H27)</f>
        <v>1134</v>
      </c>
      <c r="I57" s="2">
        <f>SUM(I7+I27)</f>
        <v>1040</v>
      </c>
      <c r="J57" s="2">
        <f t="shared" si="24"/>
        <v>1023</v>
      </c>
      <c r="K57" s="2">
        <f t="shared" si="24"/>
        <v>1007</v>
      </c>
      <c r="L57" s="2">
        <f t="shared" si="25"/>
        <v>984</v>
      </c>
      <c r="M57" s="2">
        <f t="shared" si="25"/>
        <v>915</v>
      </c>
      <c r="O57" s="2">
        <f t="shared" si="26"/>
        <v>1041</v>
      </c>
      <c r="P57" s="2">
        <f t="shared" si="26"/>
        <v>962</v>
      </c>
      <c r="Q57" s="2">
        <f t="shared" si="26"/>
        <v>1007</v>
      </c>
      <c r="R57" s="2">
        <f t="shared" si="27"/>
        <v>984</v>
      </c>
      <c r="S57" s="2">
        <f t="shared" si="27"/>
        <v>966</v>
      </c>
      <c r="T57" s="2">
        <f t="shared" si="28"/>
        <v>1004</v>
      </c>
      <c r="U57" s="2">
        <f t="shared" si="28"/>
        <v>1081</v>
      </c>
      <c r="V57" s="2">
        <f>SUM(V7+V27)</f>
        <v>950</v>
      </c>
      <c r="W57" s="2">
        <f>SUM(W7+W27)</f>
        <v>919</v>
      </c>
    </row>
    <row r="58" spans="1:23" ht="12.75">
      <c r="A58" s="17" t="s">
        <v>7</v>
      </c>
      <c r="D58" s="2">
        <f aca="true" t="shared" si="30" ref="D58:M58">SUM(D55:D57)</f>
        <v>1772</v>
      </c>
      <c r="E58" s="2">
        <f t="shared" si="30"/>
        <v>1606</v>
      </c>
      <c r="F58" s="2">
        <f t="shared" si="30"/>
        <v>1659</v>
      </c>
      <c r="G58" s="2">
        <f t="shared" si="30"/>
        <v>1663</v>
      </c>
      <c r="H58" s="2">
        <f t="shared" si="30"/>
        <v>1801</v>
      </c>
      <c r="I58" s="2">
        <f t="shared" si="30"/>
        <v>1741</v>
      </c>
      <c r="J58" s="2">
        <f t="shared" si="30"/>
        <v>1745</v>
      </c>
      <c r="K58" s="2">
        <f t="shared" si="30"/>
        <v>1773</v>
      </c>
      <c r="L58" s="2">
        <f t="shared" si="30"/>
        <v>1722</v>
      </c>
      <c r="M58" s="2">
        <f t="shared" si="30"/>
        <v>1580</v>
      </c>
      <c r="O58" s="2">
        <f aca="true" t="shared" si="31" ref="O58:W58">SUM(O55:O57)</f>
        <v>1697</v>
      </c>
      <c r="P58" s="2">
        <f t="shared" si="31"/>
        <v>1662</v>
      </c>
      <c r="Q58" s="2">
        <f t="shared" si="31"/>
        <v>1732</v>
      </c>
      <c r="R58" s="2">
        <f t="shared" si="31"/>
        <v>1705</v>
      </c>
      <c r="S58" s="2">
        <f t="shared" si="31"/>
        <v>1657</v>
      </c>
      <c r="T58" s="2">
        <f t="shared" si="31"/>
        <v>1721</v>
      </c>
      <c r="U58" s="2">
        <f t="shared" si="31"/>
        <v>1803</v>
      </c>
      <c r="V58" s="2">
        <f t="shared" si="31"/>
        <v>1739</v>
      </c>
      <c r="W58" s="2">
        <f t="shared" si="31"/>
        <v>1666</v>
      </c>
    </row>
    <row r="59" ht="12.75">
      <c r="S59" s="2"/>
    </row>
    <row r="60" spans="1:23" ht="12.75">
      <c r="A60" s="10" t="s">
        <v>2</v>
      </c>
      <c r="D60" s="8">
        <f aca="true" t="shared" si="32" ref="D60:I60">D55/D58</f>
        <v>0.15011286681715574</v>
      </c>
      <c r="E60" s="8">
        <f t="shared" si="32"/>
        <v>0.18057285180572852</v>
      </c>
      <c r="F60" s="8">
        <f t="shared" si="32"/>
        <v>0.18143459915611815</v>
      </c>
      <c r="G60" s="8">
        <f t="shared" si="32"/>
        <v>0.19122068550811785</v>
      </c>
      <c r="H60" s="8">
        <f t="shared" si="32"/>
        <v>0.17046085508051081</v>
      </c>
      <c r="I60" s="8">
        <f t="shared" si="32"/>
        <v>0.19988512349224583</v>
      </c>
      <c r="J60" s="8">
        <f>J55/J58</f>
        <v>0.21203438395415472</v>
      </c>
      <c r="K60" s="8">
        <f>K55/K58</f>
        <v>0.2131979695431472</v>
      </c>
      <c r="L60" s="8">
        <f>L55/L58</f>
        <v>0.22473867595818817</v>
      </c>
      <c r="M60" s="8">
        <f>M55/M58</f>
        <v>0.2</v>
      </c>
      <c r="N60" s="8"/>
      <c r="O60" s="8">
        <f aca="true" t="shared" si="33" ref="O60:T60">O55/O58</f>
        <v>0.17619328226281675</v>
      </c>
      <c r="P60" s="8">
        <f t="shared" si="33"/>
        <v>0.20156438026474127</v>
      </c>
      <c r="Q60" s="8">
        <f t="shared" si="33"/>
        <v>0.20092378752886836</v>
      </c>
      <c r="R60" s="8">
        <f t="shared" si="33"/>
        <v>0.19824046920821115</v>
      </c>
      <c r="S60" s="8">
        <f t="shared" si="33"/>
        <v>0.19674109837054918</v>
      </c>
      <c r="T60" s="8">
        <f t="shared" si="33"/>
        <v>0.21092388146426497</v>
      </c>
      <c r="U60" s="8">
        <f>U55/U58</f>
        <v>0.2057681641708264</v>
      </c>
      <c r="V60" s="8">
        <f>V55/V58</f>
        <v>0.2259919493962047</v>
      </c>
      <c r="W60" s="8">
        <f>W55/W58</f>
        <v>0.21968787515006002</v>
      </c>
    </row>
    <row r="61" spans="1:23" ht="12.75">
      <c r="A61" s="10" t="s">
        <v>3</v>
      </c>
      <c r="D61" s="8" t="s">
        <v>19</v>
      </c>
      <c r="E61" s="8" t="s">
        <v>19</v>
      </c>
      <c r="F61" s="8">
        <v>0.174</v>
      </c>
      <c r="G61" s="8">
        <v>0.177</v>
      </c>
      <c r="H61" s="8">
        <v>0.164</v>
      </c>
      <c r="I61" s="8">
        <v>0.193</v>
      </c>
      <c r="J61" s="8">
        <v>0.196</v>
      </c>
      <c r="K61" s="8">
        <v>0.194</v>
      </c>
      <c r="L61" s="8">
        <v>0.207</v>
      </c>
      <c r="M61" s="8">
        <v>0.191</v>
      </c>
      <c r="N61" s="8"/>
      <c r="O61" s="8" t="s">
        <v>19</v>
      </c>
      <c r="P61" s="8">
        <v>0.186</v>
      </c>
      <c r="Q61" s="8">
        <v>0.192</v>
      </c>
      <c r="R61" s="8">
        <v>0.184</v>
      </c>
      <c r="S61" s="8">
        <v>0.191</v>
      </c>
      <c r="T61" s="8">
        <v>0.197</v>
      </c>
      <c r="U61" s="8">
        <v>0.188</v>
      </c>
      <c r="V61" s="8">
        <v>0.212</v>
      </c>
      <c r="W61" s="8"/>
    </row>
    <row r="62" spans="1:23" ht="12.75">
      <c r="A62" s="10" t="s">
        <v>13</v>
      </c>
      <c r="D62" s="8"/>
      <c r="E62" s="8"/>
      <c r="F62" s="8">
        <v>0.773</v>
      </c>
      <c r="G62" s="8">
        <v>0.794</v>
      </c>
      <c r="H62" s="8">
        <v>0.777</v>
      </c>
      <c r="I62" s="8">
        <v>0.738</v>
      </c>
      <c r="J62" s="8">
        <v>0.768</v>
      </c>
      <c r="K62" s="8">
        <v>0.779</v>
      </c>
      <c r="L62" s="8">
        <v>0.764</v>
      </c>
      <c r="M62" s="8">
        <v>0.789</v>
      </c>
      <c r="N62" s="8"/>
      <c r="O62" s="8"/>
      <c r="P62" s="8">
        <v>0.756</v>
      </c>
      <c r="Q62" s="8">
        <v>0.753</v>
      </c>
      <c r="R62" s="8">
        <v>0.777</v>
      </c>
      <c r="S62" s="8">
        <v>0.771</v>
      </c>
      <c r="T62" s="8">
        <v>0.782</v>
      </c>
      <c r="U62" s="8">
        <v>0.756</v>
      </c>
      <c r="V62" s="8">
        <v>0.769</v>
      </c>
      <c r="W62" s="8"/>
    </row>
    <row r="63" spans="1:23" s="7" customFormat="1" ht="12.75">
      <c r="A63" s="10"/>
      <c r="B63" s="20"/>
      <c r="C63" s="20"/>
      <c r="D63" s="20"/>
      <c r="E63" s="10"/>
      <c r="F63" s="21"/>
      <c r="G63" s="21"/>
      <c r="H63" s="21"/>
      <c r="I63" s="21"/>
      <c r="J63" s="21"/>
      <c r="K63" s="21"/>
      <c r="L63" s="21"/>
      <c r="M63" s="21"/>
      <c r="N63" s="20"/>
      <c r="O63" s="20"/>
      <c r="P63" s="20"/>
      <c r="Q63" s="10"/>
      <c r="R63" s="10"/>
      <c r="S63" s="10"/>
      <c r="T63" s="13"/>
      <c r="U63" s="13"/>
      <c r="V63" s="13"/>
      <c r="W63" s="13"/>
    </row>
    <row r="64" spans="1:19" ht="12.75">
      <c r="A64" s="12" t="s">
        <v>23</v>
      </c>
      <c r="S64" s="2"/>
    </row>
    <row r="65" spans="1:23" ht="12.75">
      <c r="A65" s="10" t="s">
        <v>4</v>
      </c>
      <c r="D65" s="2">
        <f aca="true" t="shared" si="34" ref="D65:G67">SUM(D15+D35)</f>
        <v>69</v>
      </c>
      <c r="E65" s="2">
        <f t="shared" si="34"/>
        <v>61</v>
      </c>
      <c r="F65" s="2">
        <f t="shared" si="34"/>
        <v>81</v>
      </c>
      <c r="G65" s="2">
        <f t="shared" si="34"/>
        <v>68</v>
      </c>
      <c r="H65" s="2">
        <f aca="true" t="shared" si="35" ref="H65:I67">SUM(H15+H35)</f>
        <v>91</v>
      </c>
      <c r="I65" s="2">
        <f t="shared" si="35"/>
        <v>97</v>
      </c>
      <c r="J65" s="2">
        <f aca="true" t="shared" si="36" ref="J65:K67">SUM(J15+J35)</f>
        <v>88</v>
      </c>
      <c r="K65" s="2">
        <f t="shared" si="36"/>
        <v>105</v>
      </c>
      <c r="L65" s="2">
        <f aca="true" t="shared" si="37" ref="L65:M67">SUM(L15+L35)</f>
        <v>97</v>
      </c>
      <c r="M65" s="2">
        <f t="shared" si="37"/>
        <v>113</v>
      </c>
      <c r="O65" s="2">
        <f aca="true" t="shared" si="38" ref="O65:Q67">SUM(O15+O35)</f>
        <v>67</v>
      </c>
      <c r="P65" s="2">
        <f t="shared" si="38"/>
        <v>67</v>
      </c>
      <c r="Q65" s="2">
        <f t="shared" si="38"/>
        <v>85</v>
      </c>
      <c r="R65" s="2">
        <f aca="true" t="shared" si="39" ref="R65:S67">SUM(R15+R35)</f>
        <v>98</v>
      </c>
      <c r="S65" s="2">
        <f t="shared" si="39"/>
        <v>81</v>
      </c>
      <c r="T65" s="2">
        <f aca="true" t="shared" si="40" ref="T65:U67">SUM(T15+T35)</f>
        <v>92</v>
      </c>
      <c r="U65" s="2">
        <f t="shared" si="40"/>
        <v>91</v>
      </c>
      <c r="V65" s="2">
        <f>SUM(V15+V35)</f>
        <v>98</v>
      </c>
      <c r="W65" s="2">
        <f>SUM(W15+W35)</f>
        <v>113</v>
      </c>
    </row>
    <row r="66" spans="1:23" ht="12.75">
      <c r="A66" s="10" t="s">
        <v>5</v>
      </c>
      <c r="D66" s="2">
        <f t="shared" si="34"/>
        <v>375</v>
      </c>
      <c r="E66" s="2">
        <f t="shared" si="34"/>
        <v>371</v>
      </c>
      <c r="F66" s="2">
        <f t="shared" si="34"/>
        <v>403</v>
      </c>
      <c r="G66" s="2">
        <f t="shared" si="34"/>
        <v>366</v>
      </c>
      <c r="H66" s="2">
        <f t="shared" si="35"/>
        <v>358</v>
      </c>
      <c r="I66" s="2">
        <f t="shared" si="35"/>
        <v>349</v>
      </c>
      <c r="J66" s="2">
        <f t="shared" si="36"/>
        <v>369</v>
      </c>
      <c r="K66" s="2">
        <f t="shared" si="36"/>
        <v>391</v>
      </c>
      <c r="L66" s="2">
        <f t="shared" si="37"/>
        <v>411</v>
      </c>
      <c r="M66" s="2">
        <f t="shared" si="37"/>
        <v>414</v>
      </c>
      <c r="O66" s="2">
        <f t="shared" si="38"/>
        <v>366</v>
      </c>
      <c r="P66" s="2">
        <f t="shared" si="38"/>
        <v>431</v>
      </c>
      <c r="Q66" s="2">
        <f t="shared" si="38"/>
        <v>335</v>
      </c>
      <c r="R66" s="2">
        <f t="shared" si="39"/>
        <v>366</v>
      </c>
      <c r="S66" s="2">
        <f t="shared" si="39"/>
        <v>383</v>
      </c>
      <c r="T66" s="2">
        <f t="shared" si="40"/>
        <v>428</v>
      </c>
      <c r="U66" s="2">
        <f t="shared" si="40"/>
        <v>414</v>
      </c>
      <c r="V66" s="2">
        <f>SUM(V16+V36)</f>
        <v>389</v>
      </c>
      <c r="W66" s="2">
        <f>SUM(W16+W36)</f>
        <v>373</v>
      </c>
    </row>
    <row r="67" spans="1:23" ht="12.75">
      <c r="A67" s="10" t="s">
        <v>6</v>
      </c>
      <c r="D67" s="2">
        <f t="shared" si="34"/>
        <v>977</v>
      </c>
      <c r="E67" s="2">
        <f t="shared" si="34"/>
        <v>1087</v>
      </c>
      <c r="F67" s="2">
        <f t="shared" si="34"/>
        <v>901</v>
      </c>
      <c r="G67" s="2">
        <f t="shared" si="34"/>
        <v>867</v>
      </c>
      <c r="H67" s="2">
        <f t="shared" si="35"/>
        <v>1016</v>
      </c>
      <c r="I67" s="2">
        <f t="shared" si="35"/>
        <v>809</v>
      </c>
      <c r="J67" s="2">
        <f t="shared" si="36"/>
        <v>830</v>
      </c>
      <c r="K67" s="2">
        <f t="shared" si="36"/>
        <v>792</v>
      </c>
      <c r="L67" s="2">
        <f t="shared" si="37"/>
        <v>843</v>
      </c>
      <c r="M67" s="2">
        <f t="shared" si="37"/>
        <v>789</v>
      </c>
      <c r="O67" s="2">
        <f t="shared" si="38"/>
        <v>954</v>
      </c>
      <c r="P67" s="2">
        <f t="shared" si="38"/>
        <v>1021</v>
      </c>
      <c r="Q67" s="2">
        <f t="shared" si="38"/>
        <v>848</v>
      </c>
      <c r="R67" s="2">
        <f t="shared" si="39"/>
        <v>789</v>
      </c>
      <c r="S67" s="2">
        <f t="shared" si="39"/>
        <v>838</v>
      </c>
      <c r="T67" s="2">
        <f t="shared" si="40"/>
        <v>787</v>
      </c>
      <c r="U67" s="2">
        <f t="shared" si="40"/>
        <v>816</v>
      </c>
      <c r="V67" s="2">
        <f>SUM(V17+V37)</f>
        <v>815</v>
      </c>
      <c r="W67" s="2">
        <f>SUM(W17+W37)</f>
        <v>744</v>
      </c>
    </row>
    <row r="68" spans="1:23" ht="12.75">
      <c r="A68" s="17" t="s">
        <v>7</v>
      </c>
      <c r="D68" s="2">
        <f aca="true" t="shared" si="41" ref="D68:M68">SUM(D65:D67)</f>
        <v>1421</v>
      </c>
      <c r="E68" s="2">
        <f t="shared" si="41"/>
        <v>1519</v>
      </c>
      <c r="F68" s="2">
        <f t="shared" si="41"/>
        <v>1385</v>
      </c>
      <c r="G68" s="2">
        <f t="shared" si="41"/>
        <v>1301</v>
      </c>
      <c r="H68" s="2">
        <f t="shared" si="41"/>
        <v>1465</v>
      </c>
      <c r="I68" s="2">
        <f t="shared" si="41"/>
        <v>1255</v>
      </c>
      <c r="J68" s="2">
        <f t="shared" si="41"/>
        <v>1287</v>
      </c>
      <c r="K68" s="2">
        <f t="shared" si="41"/>
        <v>1288</v>
      </c>
      <c r="L68" s="2">
        <f t="shared" si="41"/>
        <v>1351</v>
      </c>
      <c r="M68" s="2">
        <f t="shared" si="41"/>
        <v>1316</v>
      </c>
      <c r="O68" s="2">
        <f aca="true" t="shared" si="42" ref="O68:W68">SUM(O65:O67)</f>
        <v>1387</v>
      </c>
      <c r="P68" s="2">
        <f t="shared" si="42"/>
        <v>1519</v>
      </c>
      <c r="Q68" s="2">
        <f t="shared" si="42"/>
        <v>1268</v>
      </c>
      <c r="R68" s="2">
        <f t="shared" si="42"/>
        <v>1253</v>
      </c>
      <c r="S68" s="2">
        <f t="shared" si="42"/>
        <v>1302</v>
      </c>
      <c r="T68" s="2">
        <f t="shared" si="42"/>
        <v>1307</v>
      </c>
      <c r="U68" s="2">
        <f t="shared" si="42"/>
        <v>1321</v>
      </c>
      <c r="V68" s="2">
        <f t="shared" si="42"/>
        <v>1302</v>
      </c>
      <c r="W68" s="2">
        <f t="shared" si="42"/>
        <v>1230</v>
      </c>
    </row>
    <row r="69" ht="12.75">
      <c r="S69" s="2"/>
    </row>
    <row r="70" spans="1:23" ht="12.75">
      <c r="A70" s="10" t="s">
        <v>2</v>
      </c>
      <c r="D70" s="8">
        <f aca="true" t="shared" si="43" ref="D70:I70">D65/D68</f>
        <v>0.048557353976073185</v>
      </c>
      <c r="E70" s="8">
        <f t="shared" si="43"/>
        <v>0.040157998683344305</v>
      </c>
      <c r="F70" s="8">
        <f t="shared" si="43"/>
        <v>0.05848375451263538</v>
      </c>
      <c r="G70" s="8">
        <f t="shared" si="43"/>
        <v>0.05226748654880861</v>
      </c>
      <c r="H70" s="8">
        <f t="shared" si="43"/>
        <v>0.0621160409556314</v>
      </c>
      <c r="I70" s="8">
        <f t="shared" si="43"/>
        <v>0.07729083665338646</v>
      </c>
      <c r="J70" s="8">
        <f>J65/J68</f>
        <v>0.06837606837606838</v>
      </c>
      <c r="K70" s="8">
        <f>K65/K68</f>
        <v>0.08152173913043478</v>
      </c>
      <c r="L70" s="8">
        <f>L65/L68</f>
        <v>0.07179866765358993</v>
      </c>
      <c r="M70" s="8">
        <f>M65/M68</f>
        <v>0.0858662613981763</v>
      </c>
      <c r="N70" s="8"/>
      <c r="O70" s="8">
        <f aca="true" t="shared" si="44" ref="O70:T70">O65/O68</f>
        <v>0.04830569574621485</v>
      </c>
      <c r="P70" s="8">
        <f t="shared" si="44"/>
        <v>0.044107965766951945</v>
      </c>
      <c r="Q70" s="8">
        <f t="shared" si="44"/>
        <v>0.06703470031545741</v>
      </c>
      <c r="R70" s="8">
        <f t="shared" si="44"/>
        <v>0.0782122905027933</v>
      </c>
      <c r="S70" s="8">
        <f t="shared" si="44"/>
        <v>0.06221198156682028</v>
      </c>
      <c r="T70" s="8">
        <f t="shared" si="44"/>
        <v>0.0703902065799541</v>
      </c>
      <c r="U70" s="8">
        <f>U65/U68</f>
        <v>0.06888720666161999</v>
      </c>
      <c r="V70" s="8">
        <f>V65/V68</f>
        <v>0.07526881720430108</v>
      </c>
      <c r="W70" s="8">
        <f>W65/W68</f>
        <v>0.091869918699187</v>
      </c>
    </row>
    <row r="71" spans="1:23" ht="12.75">
      <c r="A71" s="10" t="s">
        <v>3</v>
      </c>
      <c r="D71" s="8" t="s">
        <v>19</v>
      </c>
      <c r="E71" s="8" t="s">
        <v>19</v>
      </c>
      <c r="F71" s="8">
        <v>0.057</v>
      </c>
      <c r="G71" s="8">
        <v>0.054</v>
      </c>
      <c r="H71" s="8">
        <v>0.063</v>
      </c>
      <c r="I71" s="8">
        <v>0.07</v>
      </c>
      <c r="J71" s="8">
        <v>0.064</v>
      </c>
      <c r="K71" s="8">
        <v>0.073</v>
      </c>
      <c r="L71" s="8">
        <v>0.073</v>
      </c>
      <c r="M71" s="8">
        <v>0.078</v>
      </c>
      <c r="N71" s="8"/>
      <c r="O71" s="8" t="s">
        <v>19</v>
      </c>
      <c r="P71" s="8">
        <v>0.043</v>
      </c>
      <c r="Q71" s="8">
        <v>0.057</v>
      </c>
      <c r="R71" s="8">
        <v>0.068</v>
      </c>
      <c r="S71" s="8">
        <v>0.065</v>
      </c>
      <c r="T71" s="8">
        <v>0.068</v>
      </c>
      <c r="U71" s="8">
        <v>0.066</v>
      </c>
      <c r="V71" s="8">
        <v>0.065</v>
      </c>
      <c r="W71" s="8"/>
    </row>
    <row r="72" spans="1:23" ht="12.75">
      <c r="A72" s="10" t="s">
        <v>13</v>
      </c>
      <c r="D72" s="8"/>
      <c r="E72" s="8"/>
      <c r="F72" s="8">
        <v>0.737</v>
      </c>
      <c r="G72" s="8">
        <v>0.686</v>
      </c>
      <c r="H72" s="8">
        <v>0.71</v>
      </c>
      <c r="I72" s="8">
        <v>0.733</v>
      </c>
      <c r="J72" s="8">
        <v>0.701</v>
      </c>
      <c r="K72" s="8">
        <v>0.692</v>
      </c>
      <c r="L72" s="8">
        <v>0.698</v>
      </c>
      <c r="M72" s="8">
        <v>0.764</v>
      </c>
      <c r="N72" s="8"/>
      <c r="O72" s="8"/>
      <c r="P72" s="8">
        <v>0.726</v>
      </c>
      <c r="Q72" s="8">
        <v>0.718</v>
      </c>
      <c r="R72" s="8">
        <v>0.733</v>
      </c>
      <c r="S72" s="8">
        <v>0.715</v>
      </c>
      <c r="T72" s="8">
        <v>0.717</v>
      </c>
      <c r="U72" s="8">
        <v>0.757</v>
      </c>
      <c r="V72" s="8">
        <v>0.704</v>
      </c>
      <c r="W72" s="8"/>
    </row>
    <row r="73" spans="2:19" ht="12.75">
      <c r="B73" s="4"/>
      <c r="C73" s="4"/>
      <c r="D73" s="4"/>
      <c r="E73" s="4"/>
      <c r="F73" s="5"/>
      <c r="G73" s="5"/>
      <c r="H73" s="5"/>
      <c r="I73" s="5"/>
      <c r="J73" s="5"/>
      <c r="K73" s="5"/>
      <c r="L73" s="5"/>
      <c r="M73" s="5"/>
      <c r="S73" s="2"/>
    </row>
    <row r="74" spans="1:19" ht="12.75">
      <c r="A74" s="12" t="s">
        <v>24</v>
      </c>
      <c r="B74" s="4"/>
      <c r="C74" s="4"/>
      <c r="D74" s="4"/>
      <c r="E74" s="4"/>
      <c r="F74" s="5"/>
      <c r="G74" s="5"/>
      <c r="H74" s="5"/>
      <c r="I74" s="5"/>
      <c r="J74" s="5"/>
      <c r="K74" s="5"/>
      <c r="L74" s="5"/>
      <c r="M74" s="5"/>
      <c r="S74" s="2"/>
    </row>
    <row r="75" spans="1:23" s="9" customFormat="1" ht="12.75">
      <c r="A75" s="10" t="s">
        <v>4</v>
      </c>
      <c r="B75" s="2"/>
      <c r="C75" s="2"/>
      <c r="D75" s="2">
        <f aca="true" t="shared" si="45" ref="D75:I75">SUM(D55+D65)</f>
        <v>335</v>
      </c>
      <c r="E75" s="2">
        <f t="shared" si="45"/>
        <v>351</v>
      </c>
      <c r="F75" s="2">
        <f t="shared" si="45"/>
        <v>382</v>
      </c>
      <c r="G75" s="2">
        <f t="shared" si="45"/>
        <v>386</v>
      </c>
      <c r="H75" s="2">
        <f t="shared" si="45"/>
        <v>398</v>
      </c>
      <c r="I75" s="2">
        <f t="shared" si="45"/>
        <v>445</v>
      </c>
      <c r="J75" s="2">
        <f aca="true" t="shared" si="46" ref="J75:K77">SUM(J55+J65)</f>
        <v>458</v>
      </c>
      <c r="K75" s="2">
        <f t="shared" si="46"/>
        <v>483</v>
      </c>
      <c r="L75" s="2">
        <f aca="true" t="shared" si="47" ref="L75:M77">SUM(L55+L65)</f>
        <v>484</v>
      </c>
      <c r="M75" s="2">
        <f t="shared" si="47"/>
        <v>429</v>
      </c>
      <c r="N75" s="2"/>
      <c r="O75" s="2">
        <f aca="true" t="shared" si="48" ref="O75:Q77">SUM(O55+O65)</f>
        <v>366</v>
      </c>
      <c r="P75" s="2">
        <f t="shared" si="48"/>
        <v>402</v>
      </c>
      <c r="Q75" s="2">
        <f t="shared" si="48"/>
        <v>433</v>
      </c>
      <c r="R75" s="2">
        <f aca="true" t="shared" si="49" ref="R75:S77">SUM(R55+R65)</f>
        <v>436</v>
      </c>
      <c r="S75" s="2">
        <f t="shared" si="49"/>
        <v>407</v>
      </c>
      <c r="T75" s="2">
        <f aca="true" t="shared" si="50" ref="T75:U77">SUM(T55+T65)</f>
        <v>455</v>
      </c>
      <c r="U75" s="2">
        <f t="shared" si="50"/>
        <v>462</v>
      </c>
      <c r="V75" s="2">
        <f>SUM(V55+V65)</f>
        <v>491</v>
      </c>
      <c r="W75" s="2">
        <f>SUM(W55+W65)</f>
        <v>479</v>
      </c>
    </row>
    <row r="76" spans="1:23" s="9" customFormat="1" ht="12.75">
      <c r="A76" s="10" t="s">
        <v>5</v>
      </c>
      <c r="B76" s="2"/>
      <c r="C76" s="2"/>
      <c r="D76" s="2">
        <f aca="true" t="shared" si="51" ref="D76:G77">SUM(D56+D66)</f>
        <v>717</v>
      </c>
      <c r="E76" s="2">
        <f t="shared" si="51"/>
        <v>687</v>
      </c>
      <c r="F76" s="2">
        <f t="shared" si="51"/>
        <v>741</v>
      </c>
      <c r="G76" s="2">
        <f t="shared" si="51"/>
        <v>704</v>
      </c>
      <c r="H76" s="2">
        <f>SUM(H56+H66)</f>
        <v>718</v>
      </c>
      <c r="I76" s="2">
        <f>SUM(I56+I66)</f>
        <v>702</v>
      </c>
      <c r="J76" s="2">
        <f t="shared" si="46"/>
        <v>721</v>
      </c>
      <c r="K76" s="2">
        <f t="shared" si="46"/>
        <v>779</v>
      </c>
      <c r="L76" s="2">
        <f t="shared" si="47"/>
        <v>762</v>
      </c>
      <c r="M76" s="2">
        <f t="shared" si="47"/>
        <v>763</v>
      </c>
      <c r="N76" s="2"/>
      <c r="O76" s="2">
        <f t="shared" si="48"/>
        <v>723</v>
      </c>
      <c r="P76" s="2">
        <f t="shared" si="48"/>
        <v>796</v>
      </c>
      <c r="Q76" s="2">
        <f t="shared" si="48"/>
        <v>712</v>
      </c>
      <c r="R76" s="2">
        <f t="shared" si="49"/>
        <v>749</v>
      </c>
      <c r="S76" s="2">
        <f t="shared" si="49"/>
        <v>748</v>
      </c>
      <c r="T76" s="2">
        <f t="shared" si="50"/>
        <v>782</v>
      </c>
      <c r="U76" s="2">
        <f t="shared" si="50"/>
        <v>765</v>
      </c>
      <c r="V76" s="2">
        <f>SUM(V56+V66)</f>
        <v>785</v>
      </c>
      <c r="W76" s="2">
        <f>SUM(W56+W66)</f>
        <v>754</v>
      </c>
    </row>
    <row r="77" spans="1:23" ht="12.75">
      <c r="A77" s="10" t="s">
        <v>6</v>
      </c>
      <c r="D77" s="2">
        <f t="shared" si="51"/>
        <v>2141</v>
      </c>
      <c r="E77" s="2">
        <f t="shared" si="51"/>
        <v>2087</v>
      </c>
      <c r="F77" s="2">
        <f t="shared" si="51"/>
        <v>1921</v>
      </c>
      <c r="G77" s="2">
        <f t="shared" si="51"/>
        <v>1874</v>
      </c>
      <c r="H77" s="2">
        <f>SUM(H57+H67)</f>
        <v>2150</v>
      </c>
      <c r="I77" s="2">
        <f>SUM(I57+I67)</f>
        <v>1849</v>
      </c>
      <c r="J77" s="2">
        <f t="shared" si="46"/>
        <v>1853</v>
      </c>
      <c r="K77" s="2">
        <f t="shared" si="46"/>
        <v>1799</v>
      </c>
      <c r="L77" s="2">
        <f t="shared" si="47"/>
        <v>1827</v>
      </c>
      <c r="M77" s="2">
        <f t="shared" si="47"/>
        <v>1704</v>
      </c>
      <c r="O77" s="2">
        <f t="shared" si="48"/>
        <v>1995</v>
      </c>
      <c r="P77" s="2">
        <f t="shared" si="48"/>
        <v>1983</v>
      </c>
      <c r="Q77" s="2">
        <f t="shared" si="48"/>
        <v>1855</v>
      </c>
      <c r="R77" s="2">
        <f t="shared" si="49"/>
        <v>1773</v>
      </c>
      <c r="S77" s="2">
        <f t="shared" si="49"/>
        <v>1804</v>
      </c>
      <c r="T77" s="2">
        <f t="shared" si="50"/>
        <v>1791</v>
      </c>
      <c r="U77" s="2">
        <f t="shared" si="50"/>
        <v>1897</v>
      </c>
      <c r="V77" s="2">
        <f>SUM(V57+V67)</f>
        <v>1765</v>
      </c>
      <c r="W77" s="2">
        <f>SUM(W57+W67)</f>
        <v>1663</v>
      </c>
    </row>
    <row r="78" spans="1:23" ht="12.75">
      <c r="A78" s="17" t="s">
        <v>7</v>
      </c>
      <c r="D78" s="2">
        <f aca="true" t="shared" si="52" ref="D78:M78">SUM(D75:D77)</f>
        <v>3193</v>
      </c>
      <c r="E78" s="2">
        <f t="shared" si="52"/>
        <v>3125</v>
      </c>
      <c r="F78" s="2">
        <f t="shared" si="52"/>
        <v>3044</v>
      </c>
      <c r="G78" s="2">
        <f t="shared" si="52"/>
        <v>2964</v>
      </c>
      <c r="H78" s="2">
        <f t="shared" si="52"/>
        <v>3266</v>
      </c>
      <c r="I78" s="2">
        <f t="shared" si="52"/>
        <v>2996</v>
      </c>
      <c r="J78" s="2">
        <f t="shared" si="52"/>
        <v>3032</v>
      </c>
      <c r="K78" s="2">
        <f t="shared" si="52"/>
        <v>3061</v>
      </c>
      <c r="L78" s="2">
        <f t="shared" si="52"/>
        <v>3073</v>
      </c>
      <c r="M78" s="2">
        <f t="shared" si="52"/>
        <v>2896</v>
      </c>
      <c r="O78" s="2">
        <f aca="true" t="shared" si="53" ref="O78:W78">SUM(O75:O77)</f>
        <v>3084</v>
      </c>
      <c r="P78" s="2">
        <f t="shared" si="53"/>
        <v>3181</v>
      </c>
      <c r="Q78" s="2">
        <f t="shared" si="53"/>
        <v>3000</v>
      </c>
      <c r="R78" s="2">
        <f t="shared" si="53"/>
        <v>2958</v>
      </c>
      <c r="S78" s="2">
        <f t="shared" si="53"/>
        <v>2959</v>
      </c>
      <c r="T78" s="2">
        <f t="shared" si="53"/>
        <v>3028</v>
      </c>
      <c r="U78" s="2">
        <f t="shared" si="53"/>
        <v>3124</v>
      </c>
      <c r="V78" s="2">
        <f t="shared" si="53"/>
        <v>3041</v>
      </c>
      <c r="W78" s="2">
        <f t="shared" si="53"/>
        <v>2896</v>
      </c>
    </row>
    <row r="79" spans="1:19" ht="12.75">
      <c r="A79" s="2"/>
      <c r="S79" s="15"/>
    </row>
    <row r="80" spans="1:23" s="38" customFormat="1" ht="12.75">
      <c r="A80" s="12" t="s">
        <v>25</v>
      </c>
      <c r="B80" s="39"/>
      <c r="C80" s="39"/>
      <c r="D80" s="40">
        <v>39022</v>
      </c>
      <c r="E80" s="40">
        <v>39387</v>
      </c>
      <c r="F80" s="40">
        <v>39753</v>
      </c>
      <c r="G80" s="40">
        <v>40118</v>
      </c>
      <c r="H80" s="40">
        <v>40483</v>
      </c>
      <c r="I80" s="40">
        <v>40848</v>
      </c>
      <c r="J80" s="40">
        <v>41214</v>
      </c>
      <c r="K80" s="40">
        <v>41579</v>
      </c>
      <c r="L80" s="50" t="s">
        <v>41</v>
      </c>
      <c r="M80" s="50" t="s">
        <v>47</v>
      </c>
      <c r="N80" s="39"/>
      <c r="O80" s="40">
        <v>39203</v>
      </c>
      <c r="P80" s="40">
        <v>39569</v>
      </c>
      <c r="Q80" s="40">
        <v>39934</v>
      </c>
      <c r="R80" s="16">
        <v>40299</v>
      </c>
      <c r="S80" s="16">
        <v>40664</v>
      </c>
      <c r="T80" s="48">
        <v>41030</v>
      </c>
      <c r="U80" s="48">
        <v>41395</v>
      </c>
      <c r="V80" s="48">
        <v>41760</v>
      </c>
      <c r="W80" s="48">
        <v>42125</v>
      </c>
    </row>
    <row r="81" spans="1:23" s="44" customFormat="1" ht="24.75" customHeight="1">
      <c r="A81" s="41" t="s">
        <v>17</v>
      </c>
      <c r="B81" s="42"/>
      <c r="C81" s="42"/>
      <c r="D81" s="42" t="s">
        <v>16</v>
      </c>
      <c r="E81" s="42" t="s">
        <v>18</v>
      </c>
      <c r="F81" s="42" t="s">
        <v>18</v>
      </c>
      <c r="G81" s="43" t="s">
        <v>26</v>
      </c>
      <c r="H81" s="42" t="s">
        <v>18</v>
      </c>
      <c r="I81" s="42" t="s">
        <v>18</v>
      </c>
      <c r="J81" s="43" t="s">
        <v>33</v>
      </c>
      <c r="K81" s="43" t="s">
        <v>38</v>
      </c>
      <c r="L81" s="51" t="s">
        <v>42</v>
      </c>
      <c r="M81" s="51" t="s">
        <v>48</v>
      </c>
      <c r="N81" s="42"/>
      <c r="O81" s="42" t="s">
        <v>19</v>
      </c>
      <c r="P81" s="42" t="s">
        <v>18</v>
      </c>
      <c r="Q81" s="42" t="s">
        <v>18</v>
      </c>
      <c r="R81" s="42" t="s">
        <v>18</v>
      </c>
      <c r="S81" s="47" t="s">
        <v>29</v>
      </c>
      <c r="T81" s="49" t="s">
        <v>32</v>
      </c>
      <c r="U81" s="49" t="s">
        <v>34</v>
      </c>
      <c r="V81" s="49" t="s">
        <v>40</v>
      </c>
      <c r="W81" s="49" t="s">
        <v>46</v>
      </c>
    </row>
    <row r="82" spans="1:19" ht="12.75">
      <c r="A82" s="2"/>
      <c r="S82" s="15"/>
    </row>
    <row r="83" spans="1:19" ht="12.75">
      <c r="A83" s="23" t="s">
        <v>20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9"/>
    </row>
    <row r="84" spans="1:22" ht="12.75">
      <c r="A84" s="18">
        <v>39569</v>
      </c>
      <c r="B84" s="1" t="s">
        <v>14</v>
      </c>
      <c r="C84" s="1"/>
      <c r="D84" s="1"/>
      <c r="E84" s="1"/>
      <c r="F84" s="22"/>
      <c r="G84" s="22"/>
      <c r="H84" s="22"/>
      <c r="I84" s="22"/>
      <c r="J84" s="22"/>
      <c r="K84" s="22"/>
      <c r="L84" s="22"/>
      <c r="M84" s="22"/>
      <c r="N84" s="1"/>
      <c r="O84" s="1"/>
      <c r="P84" s="1"/>
      <c r="Q84" s="1"/>
      <c r="R84" s="1"/>
      <c r="S84" s="22"/>
      <c r="T84" s="4"/>
      <c r="U84" s="4"/>
      <c r="V84" s="4"/>
    </row>
    <row r="85" spans="1:22" ht="12.75">
      <c r="A85" s="18">
        <v>39753</v>
      </c>
      <c r="B85" s="20" t="s">
        <v>15</v>
      </c>
      <c r="C85" s="20"/>
      <c r="D85" s="20"/>
      <c r="E85" s="10"/>
      <c r="F85" s="21"/>
      <c r="G85" s="21"/>
      <c r="H85" s="21"/>
      <c r="I85" s="21"/>
      <c r="J85" s="21"/>
      <c r="K85" s="21"/>
      <c r="L85" s="21"/>
      <c r="M85" s="21"/>
      <c r="N85" s="20"/>
      <c r="O85" s="20"/>
      <c r="P85" s="20"/>
      <c r="Q85" s="10"/>
      <c r="R85" s="10"/>
      <c r="S85" s="21"/>
      <c r="T85" s="14"/>
      <c r="U85" s="14"/>
      <c r="V85" s="14"/>
    </row>
    <row r="86" spans="1:22" ht="12.75">
      <c r="A86" s="18">
        <v>39934</v>
      </c>
      <c r="B86" s="20" t="s">
        <v>21</v>
      </c>
      <c r="C86" s="20"/>
      <c r="D86" s="20"/>
      <c r="E86" s="10"/>
      <c r="F86" s="21"/>
      <c r="G86" s="21"/>
      <c r="H86" s="21"/>
      <c r="I86" s="21"/>
      <c r="J86" s="21"/>
      <c r="K86" s="21"/>
      <c r="L86" s="21"/>
      <c r="M86" s="21"/>
      <c r="N86" s="20"/>
      <c r="O86" s="20"/>
      <c r="P86" s="20"/>
      <c r="Q86" s="10"/>
      <c r="R86" s="10"/>
      <c r="S86" s="21"/>
      <c r="T86" s="14"/>
      <c r="U86" s="14"/>
      <c r="V86" s="14"/>
    </row>
    <row r="87" spans="1:2" ht="12.75">
      <c r="A87" s="18">
        <v>40118</v>
      </c>
      <c r="B87" s="2" t="s">
        <v>21</v>
      </c>
    </row>
    <row r="88" spans="1:2" ht="12.75">
      <c r="A88" s="18">
        <v>40299</v>
      </c>
      <c r="B88" s="2" t="s">
        <v>27</v>
      </c>
    </row>
    <row r="89" spans="1:2" ht="12.75">
      <c r="A89" s="18">
        <v>40483</v>
      </c>
      <c r="B89" s="2" t="s">
        <v>28</v>
      </c>
    </row>
    <row r="90" spans="1:2" ht="12.75">
      <c r="A90" s="18">
        <v>40664</v>
      </c>
      <c r="B90" s="2" t="s">
        <v>30</v>
      </c>
    </row>
    <row r="91" spans="1:2" ht="12.75">
      <c r="A91" s="18">
        <v>40848</v>
      </c>
      <c r="B91" s="2" t="s">
        <v>31</v>
      </c>
    </row>
    <row r="92" spans="1:2" ht="12.75">
      <c r="A92" s="18">
        <v>41030</v>
      </c>
      <c r="B92" s="2" t="s">
        <v>36</v>
      </c>
    </row>
    <row r="93" spans="1:2" ht="12.75">
      <c r="A93" s="18">
        <v>41214</v>
      </c>
      <c r="B93" s="2" t="s">
        <v>37</v>
      </c>
    </row>
    <row r="94" spans="1:2" ht="12.75">
      <c r="A94" s="18">
        <v>41395</v>
      </c>
      <c r="B94" s="2" t="s">
        <v>35</v>
      </c>
    </row>
    <row r="95" spans="1:2" ht="12.75">
      <c r="A95" s="18">
        <v>41579</v>
      </c>
      <c r="B95" s="2" t="s">
        <v>39</v>
      </c>
    </row>
    <row r="96" spans="1:2" ht="12.75">
      <c r="A96" s="18">
        <v>41760</v>
      </c>
      <c r="B96" s="2" t="s">
        <v>43</v>
      </c>
    </row>
    <row r="97" spans="1:2" ht="12.75">
      <c r="A97" s="18">
        <v>41944</v>
      </c>
      <c r="B97" s="2" t="s">
        <v>44</v>
      </c>
    </row>
    <row r="98" spans="1:2" ht="12.75">
      <c r="A98" s="18">
        <v>42125</v>
      </c>
      <c r="B98" s="2" t="s">
        <v>45</v>
      </c>
    </row>
    <row r="99" spans="1:2" ht="12.75">
      <c r="A99" s="18">
        <v>42309</v>
      </c>
      <c r="B99" s="2" t="s">
        <v>49</v>
      </c>
    </row>
    <row r="100" spans="1:19" ht="12.75">
      <c r="A100" s="2"/>
      <c r="S100" s="15"/>
    </row>
    <row r="101" spans="1:19" ht="12.75">
      <c r="A101" s="2"/>
      <c r="S101" s="15"/>
    </row>
    <row r="102" spans="1:19" ht="12.75">
      <c r="A102" s="2"/>
      <c r="S102" s="15"/>
    </row>
    <row r="103" ht="12.75">
      <c r="S103" s="15"/>
    </row>
    <row r="104" ht="12.75">
      <c r="S104" s="15"/>
    </row>
    <row r="105" ht="12.75">
      <c r="S105" s="15"/>
    </row>
    <row r="106" ht="12.75">
      <c r="S106" s="15"/>
    </row>
    <row r="107" ht="12.75">
      <c r="S107" s="15"/>
    </row>
    <row r="108" ht="12.75">
      <c r="S108" s="15"/>
    </row>
    <row r="109" ht="12.75">
      <c r="S109" s="15"/>
    </row>
    <row r="110" ht="12.75">
      <c r="S110" s="15"/>
    </row>
    <row r="111" ht="12.75">
      <c r="S111" s="15"/>
    </row>
    <row r="112" ht="12.75">
      <c r="S112" s="15"/>
    </row>
    <row r="113" ht="12.75">
      <c r="S113" s="15"/>
    </row>
    <row r="114" ht="12.75">
      <c r="S114" s="15"/>
    </row>
    <row r="115" ht="12.75">
      <c r="S115" s="15"/>
    </row>
    <row r="116" ht="12.75">
      <c r="S116" s="15"/>
    </row>
    <row r="117" ht="12.75">
      <c r="S117" s="15"/>
    </row>
    <row r="118" ht="12.75">
      <c r="S118" s="15"/>
    </row>
    <row r="119" ht="12.75">
      <c r="S119" s="15"/>
    </row>
    <row r="120" ht="12.75">
      <c r="S120" s="15"/>
    </row>
    <row r="121" ht="12.75">
      <c r="S121" s="15"/>
    </row>
    <row r="122" ht="12.75">
      <c r="S122" s="15"/>
    </row>
    <row r="123" ht="12.75">
      <c r="S123" s="15"/>
    </row>
    <row r="124" ht="12.75">
      <c r="S124" s="15"/>
    </row>
    <row r="125" ht="12.75">
      <c r="S125" s="15"/>
    </row>
    <row r="126" ht="12.75">
      <c r="S126" s="15"/>
    </row>
    <row r="127" ht="12.75">
      <c r="S127" s="15"/>
    </row>
    <row r="128" ht="12.75">
      <c r="S128" s="15"/>
    </row>
    <row r="129" ht="12.75">
      <c r="S129" s="15"/>
    </row>
    <row r="130" ht="12.75">
      <c r="S130" s="15"/>
    </row>
    <row r="131" ht="12.75">
      <c r="S131" s="15"/>
    </row>
    <row r="132" ht="12.75">
      <c r="S132" s="15"/>
    </row>
    <row r="133" ht="12.75">
      <c r="S133" s="15"/>
    </row>
    <row r="134" ht="12.75">
      <c r="S134" s="15"/>
    </row>
    <row r="135" ht="12.75">
      <c r="S135" s="15"/>
    </row>
    <row r="136" ht="12.75">
      <c r="S136" s="15"/>
    </row>
    <row r="137" ht="12.75">
      <c r="S137" s="15"/>
    </row>
    <row r="138" ht="12.75">
      <c r="S138" s="15"/>
    </row>
    <row r="139" ht="12.75">
      <c r="S139" s="15"/>
    </row>
    <row r="140" ht="12.75">
      <c r="S140" s="15"/>
    </row>
    <row r="141" ht="12.75">
      <c r="S141" s="15"/>
    </row>
    <row r="142" ht="12.75">
      <c r="S142" s="15"/>
    </row>
    <row r="143" ht="12.75">
      <c r="S143" s="15"/>
    </row>
    <row r="144" ht="12.75">
      <c r="S144" s="15"/>
    </row>
    <row r="145" ht="12.75">
      <c r="S145" s="15"/>
    </row>
    <row r="146" ht="12.75">
      <c r="S146" s="15"/>
    </row>
    <row r="147" ht="12.75">
      <c r="S147" s="15"/>
    </row>
    <row r="148" ht="12.75">
      <c r="S148" s="15"/>
    </row>
    <row r="149" ht="12.75">
      <c r="S149" s="15"/>
    </row>
    <row r="150" ht="12.75">
      <c r="S150" s="15"/>
    </row>
    <row r="151" ht="12.75">
      <c r="S151" s="15"/>
    </row>
    <row r="152" ht="12.75">
      <c r="S152" s="15"/>
    </row>
    <row r="153" ht="12.75">
      <c r="S153" s="15"/>
    </row>
    <row r="154" ht="12.75">
      <c r="S154" s="15"/>
    </row>
    <row r="155" ht="12.75">
      <c r="S155" s="15"/>
    </row>
    <row r="156" ht="12.75">
      <c r="S156" s="15"/>
    </row>
    <row r="157" ht="12.75">
      <c r="S157" s="15"/>
    </row>
    <row r="158" ht="12.75">
      <c r="S158" s="15"/>
    </row>
    <row r="159" ht="12.75">
      <c r="S159" s="15"/>
    </row>
    <row r="160" ht="12.75">
      <c r="S160" s="15"/>
    </row>
    <row r="161" ht="12.75">
      <c r="S161" s="15"/>
    </row>
    <row r="162" ht="12.75">
      <c r="S162" s="15"/>
    </row>
    <row r="163" ht="12.75">
      <c r="S163" s="15"/>
    </row>
    <row r="164" ht="12.75">
      <c r="S164" s="15"/>
    </row>
    <row r="165" ht="12.75">
      <c r="S165" s="15"/>
    </row>
    <row r="166" ht="12.75">
      <c r="S166" s="15"/>
    </row>
    <row r="167" ht="12.75">
      <c r="S167" s="15"/>
    </row>
    <row r="168" ht="12.75">
      <c r="S168" s="15"/>
    </row>
    <row r="169" ht="12.75">
      <c r="S169" s="15"/>
    </row>
    <row r="170" ht="12.75">
      <c r="S170" s="15"/>
    </row>
    <row r="171" ht="12.75">
      <c r="S171" s="15"/>
    </row>
    <row r="172" ht="12.75">
      <c r="S172" s="15"/>
    </row>
    <row r="173" ht="12.75">
      <c r="S173" s="15"/>
    </row>
  </sheetData>
  <printOptions horizontalCentered="1"/>
  <pageMargins left="0.2" right="0.2" top="0.26" bottom="0.17" header="0.25" footer="0.17"/>
  <pageSetup fitToHeight="1" fitToWidth="1" horizontalDpi="300" verticalDpi="300" orientation="portrait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6" sqref="G16"/>
    </sheetView>
  </sheetViews>
  <sheetFormatPr defaultColWidth="9.140625" defaultRowHeight="12.75"/>
  <cols>
    <col min="1" max="1" width="8.57421875" style="10" customWidth="1"/>
    <col min="2" max="11" width="8.57421875" style="11" customWidth="1"/>
    <col min="12" max="16384" width="10.00390625" style="11" customWidth="1"/>
  </cols>
  <sheetData/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6" sqref="G16"/>
    </sheetView>
  </sheetViews>
  <sheetFormatPr defaultColWidth="9.140625" defaultRowHeight="12.75"/>
  <cols>
    <col min="1" max="1" width="8.57421875" style="10" customWidth="1"/>
    <col min="2" max="11" width="8.57421875" style="11" customWidth="1"/>
    <col min="12" max="16384" width="10.00390625" style="11" customWidth="1"/>
  </cols>
  <sheetData/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Snark and Co [non-Boojum]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W0277565</dc:creator>
  <cp:keywords/>
  <dc:description/>
  <cp:lastModifiedBy>Dave</cp:lastModifiedBy>
  <cp:lastPrinted>2015-11-10T18:44:22Z</cp:lastPrinted>
  <dcterms:created xsi:type="dcterms:W3CDTF">2008-11-23T17:19:04Z</dcterms:created>
  <dcterms:modified xsi:type="dcterms:W3CDTF">2015-11-10T18:44:53Z</dcterms:modified>
  <cp:category/>
  <cp:version/>
  <cp:contentType/>
  <cp:contentStatus/>
</cp:coreProperties>
</file>