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15" yWindow="65521" windowWidth="1507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'Sheet1'!$A$1:$P$38</definedName>
  </definedNames>
  <calcPr fullCalcOnLoad="1"/>
</workbook>
</file>

<file path=xl/sharedStrings.xml><?xml version="1.0" encoding="utf-8"?>
<sst xmlns="http://schemas.openxmlformats.org/spreadsheetml/2006/main" count="86" uniqueCount="39">
  <si>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</si>
  <si>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</si>
  <si>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</si>
  <si>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</si>
  <si>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</si>
  <si>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</si>
  <si>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</si>
  <si>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</si>
  <si>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</si>
  <si>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</si>
  <si>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</si>
  <si>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</si>
  <si>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</si>
  <si>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</si>
  <si>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</si>
  <si>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</si>
  <si>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</si>
  <si>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</si>
  <si>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</si>
  <si>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</si>
  <si>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</si>
  <si>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</si>
  <si>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</si>
  <si>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</si>
  <si>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</si>
  <si>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</si>
  <si>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</si>
  <si>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</si>
  <si>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</si>
  <si>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r>
      <t>Nov 2015:</t>
    </r>
    <r>
      <rPr>
        <sz val="9"/>
        <rFont val="Times New Roman"/>
        <family val="1"/>
      </rPr>
      <t xml:space="preserve"> Bad weather - bikes down 115 but cars down 7%, to lowest level ever. Mysteriously, bikes southbound rose to highest ever, whilst northbound fell significantly. </t>
    </r>
  </si>
  <si>
    <r>
      <t>Nov 2016:</t>
    </r>
    <r>
      <rPr>
        <sz val="9"/>
        <rFont val="Times New Roman"/>
        <family val="1"/>
      </rPr>
      <t xml:space="preserve"> Nice weather</t>
    </r>
  </si>
  <si>
    <t>May 2016: Weather - lovely, sunny and has been for several days; No road layout changes</t>
  </si>
  <si>
    <t>May 2017: Nice Spring morning, coolish but nice forecast &amp; has been sunny for a couple of weeks. Congestion on Bridges due to Leith St partial closure, may add to Forrest Rd cars</t>
  </si>
  <si>
    <t>Nov 2017: Nice autumn morning.  Leith Street for 10 months closed to motor traffic, open to bikes.  Very likely cars transfer to Lothian Rd &amp; bikes to Bridges??</t>
  </si>
  <si>
    <t>May 2018 Bright &amp; sunny but cold.  Leith Street 1-month closure continuing, open to bikes - see Nov 2017 comment below.</t>
  </si>
  <si>
    <t>Nov 2018 Sunny, cool, nice day.  Major resurfacing on Home Street.</t>
  </si>
  <si>
    <t>Nov 2019 cold and showery, also following a cold rainy day</t>
  </si>
  <si>
    <t xml:space="preserve"> SPOKES TRAFFIC COUNT  -  TUESDAY 10 NOVEMBER 2020</t>
  </si>
  <si>
    <t>Nov 2020 Mild, foggy, damp, no wind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</si>
</sst>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 wrapText="1"/>
    </xf>
    <xf numFmtId="0" fontId="29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0" workbookViewId="0" topLeftCell="A1">
      <selection activeCell="A39" sqref="A39:IV39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3.28125" style="2" customWidth="1"/>
    <col min="13" max="13" width="10.00390625" style="3" customWidth="1"/>
    <col min="14" max="14" width="9.140625" style="35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0" t="s">
        <v>37</v>
      </c>
      <c r="B1" s="18"/>
      <c r="C1" s="18"/>
      <c r="D1" s="18"/>
      <c r="E1" s="13"/>
      <c r="F1" s="13"/>
      <c r="G1" s="18"/>
      <c r="H1" s="18"/>
      <c r="I1" s="18"/>
      <c r="J1" s="13"/>
      <c r="K1" s="13"/>
      <c r="L1" s="13"/>
      <c r="M1" s="18"/>
      <c r="N1" s="19"/>
      <c r="O1" s="18"/>
      <c r="P1" s="13"/>
    </row>
    <row r="2" spans="1:16" ht="12.75">
      <c r="A2" s="14"/>
      <c r="B2" s="16"/>
      <c r="C2" s="16"/>
      <c r="D2" s="16"/>
      <c r="E2" s="15"/>
      <c r="F2" s="15"/>
      <c r="G2" s="16"/>
      <c r="H2" s="16"/>
      <c r="I2" s="16"/>
      <c r="J2" s="15"/>
      <c r="K2" s="15"/>
      <c r="L2" s="13"/>
      <c r="M2" s="18"/>
      <c r="N2" s="19"/>
      <c r="O2" s="18"/>
      <c r="P2" s="13"/>
    </row>
    <row r="3" spans="1:16" ht="13.5" customHeight="1">
      <c r="A3" s="31" t="s">
        <v>0</v>
      </c>
      <c r="B3" s="16"/>
      <c r="C3" s="16"/>
      <c r="D3" s="16"/>
      <c r="E3" s="15"/>
      <c r="F3" s="15"/>
      <c r="G3" s="16"/>
      <c r="H3" s="16"/>
      <c r="I3" s="16"/>
      <c r="J3" s="15"/>
      <c r="K3" s="15"/>
      <c r="L3" s="13"/>
      <c r="M3" s="18" t="s">
        <v>20</v>
      </c>
      <c r="N3" s="19"/>
      <c r="O3" s="18"/>
      <c r="P3" s="13"/>
    </row>
    <row r="4" spans="1:16" ht="12.75">
      <c r="A4" s="14"/>
      <c r="B4" s="16" t="s">
        <v>1</v>
      </c>
      <c r="C4" s="16"/>
      <c r="D4" s="16"/>
      <c r="E4" s="15"/>
      <c r="F4" s="15"/>
      <c r="G4" s="14" t="s">
        <v>2</v>
      </c>
      <c r="H4" s="16"/>
      <c r="I4" s="16"/>
      <c r="J4" s="15"/>
      <c r="K4" s="15"/>
      <c r="L4" s="13"/>
      <c r="M4" s="18" t="s">
        <v>18</v>
      </c>
      <c r="N4" s="19"/>
      <c r="O4" s="18" t="s">
        <v>19</v>
      </c>
      <c r="P4" s="13"/>
    </row>
    <row r="5" spans="1:16" ht="12.75">
      <c r="A5" s="14" t="s">
        <v>3</v>
      </c>
      <c r="B5" s="16" t="s">
        <v>4</v>
      </c>
      <c r="C5" s="16" t="s">
        <v>5</v>
      </c>
      <c r="D5" s="17" t="s">
        <v>6</v>
      </c>
      <c r="E5" s="16" t="s">
        <v>7</v>
      </c>
      <c r="F5" s="16" t="s">
        <v>8</v>
      </c>
      <c r="G5" s="16" t="s">
        <v>4</v>
      </c>
      <c r="H5" s="16" t="s">
        <v>5</v>
      </c>
      <c r="I5" s="17" t="s">
        <v>6</v>
      </c>
      <c r="J5" s="16" t="s">
        <v>7</v>
      </c>
      <c r="K5" s="16" t="s">
        <v>8</v>
      </c>
      <c r="L5" s="18"/>
      <c r="M5" s="18" t="s">
        <v>25</v>
      </c>
      <c r="N5" s="19" t="s">
        <v>26</v>
      </c>
      <c r="O5" s="18" t="s">
        <v>25</v>
      </c>
      <c r="P5" s="19" t="s">
        <v>26</v>
      </c>
    </row>
    <row r="6" spans="1:16" ht="12.75">
      <c r="A6" s="14" t="s">
        <v>9</v>
      </c>
      <c r="B6" s="37">
        <v>14</v>
      </c>
      <c r="C6" s="37">
        <v>34</v>
      </c>
      <c r="D6" s="37">
        <v>88</v>
      </c>
      <c r="E6" s="16">
        <f aca="true" t="shared" si="0" ref="E6:E11">SUM(B6:D6)</f>
        <v>136</v>
      </c>
      <c r="F6" s="20">
        <f aca="true" t="shared" si="1" ref="F6:F13">B6/E6</f>
        <v>0.10294117647058823</v>
      </c>
      <c r="G6" s="37">
        <v>2</v>
      </c>
      <c r="H6" s="37">
        <v>51</v>
      </c>
      <c r="I6" s="37">
        <v>117</v>
      </c>
      <c r="J6" s="16">
        <f aca="true" t="shared" si="2" ref="J6:J11">SUM(G6:I6)</f>
        <v>170</v>
      </c>
      <c r="K6" s="20">
        <f aca="true" t="shared" si="3" ref="K6:K13">G6/J6</f>
        <v>0.011764705882352941</v>
      </c>
      <c r="L6" s="18"/>
      <c r="M6" s="37">
        <v>71</v>
      </c>
      <c r="N6" s="21">
        <f aca="true" t="shared" si="4" ref="N6:N13">M6/D6</f>
        <v>0.8068181818181818</v>
      </c>
      <c r="O6" s="37">
        <v>94</v>
      </c>
      <c r="P6" s="21">
        <f aca="true" t="shared" si="5" ref="P6:P13">O6/I6</f>
        <v>0.8034188034188035</v>
      </c>
    </row>
    <row r="7" spans="1:16" s="4" customFormat="1" ht="12" customHeight="1">
      <c r="A7" s="14" t="s">
        <v>10</v>
      </c>
      <c r="B7" s="37">
        <v>19</v>
      </c>
      <c r="C7" s="37">
        <v>45</v>
      </c>
      <c r="D7" s="37">
        <v>107</v>
      </c>
      <c r="E7" s="16">
        <f t="shared" si="0"/>
        <v>171</v>
      </c>
      <c r="F7" s="20">
        <f t="shared" si="1"/>
        <v>0.1111111111111111</v>
      </c>
      <c r="G7" s="37">
        <v>10</v>
      </c>
      <c r="H7" s="37">
        <v>71</v>
      </c>
      <c r="I7" s="37">
        <v>92</v>
      </c>
      <c r="J7" s="16">
        <f t="shared" si="2"/>
        <v>173</v>
      </c>
      <c r="K7" s="20">
        <f t="shared" si="3"/>
        <v>0.057803468208092484</v>
      </c>
      <c r="L7" s="22"/>
      <c r="M7" s="37">
        <v>82</v>
      </c>
      <c r="N7" s="21">
        <f t="shared" si="4"/>
        <v>0.7663551401869159</v>
      </c>
      <c r="O7" s="37">
        <v>74</v>
      </c>
      <c r="P7" s="21">
        <f t="shared" si="5"/>
        <v>0.8043478260869565</v>
      </c>
    </row>
    <row r="8" spans="1:16" ht="12.75">
      <c r="A8" s="14" t="s">
        <v>11</v>
      </c>
      <c r="B8" s="37">
        <v>9</v>
      </c>
      <c r="C8" s="37">
        <v>36</v>
      </c>
      <c r="D8" s="37">
        <v>100</v>
      </c>
      <c r="E8" s="16">
        <f t="shared" si="0"/>
        <v>145</v>
      </c>
      <c r="F8" s="20">
        <f t="shared" si="1"/>
        <v>0.06206896551724138</v>
      </c>
      <c r="G8" s="37">
        <v>3</v>
      </c>
      <c r="H8" s="37">
        <v>56</v>
      </c>
      <c r="I8" s="37">
        <v>127</v>
      </c>
      <c r="J8" s="16">
        <f t="shared" si="2"/>
        <v>186</v>
      </c>
      <c r="K8" s="20">
        <f t="shared" si="3"/>
        <v>0.016129032258064516</v>
      </c>
      <c r="L8" s="18"/>
      <c r="M8" s="37">
        <v>81</v>
      </c>
      <c r="N8" s="21">
        <f t="shared" si="4"/>
        <v>0.81</v>
      </c>
      <c r="O8" s="37">
        <v>92</v>
      </c>
      <c r="P8" s="21">
        <f t="shared" si="5"/>
        <v>0.7244094488188977</v>
      </c>
    </row>
    <row r="9" spans="1:16" ht="12.75">
      <c r="A9" s="14" t="s">
        <v>12</v>
      </c>
      <c r="B9" s="37">
        <v>14</v>
      </c>
      <c r="C9" s="37">
        <v>46</v>
      </c>
      <c r="D9" s="37">
        <v>73</v>
      </c>
      <c r="E9" s="16">
        <f t="shared" si="0"/>
        <v>133</v>
      </c>
      <c r="F9" s="20">
        <f t="shared" si="1"/>
        <v>0.10526315789473684</v>
      </c>
      <c r="G9" s="37">
        <v>9</v>
      </c>
      <c r="H9" s="37">
        <v>57</v>
      </c>
      <c r="I9" s="37">
        <v>88</v>
      </c>
      <c r="J9" s="16">
        <f t="shared" si="2"/>
        <v>154</v>
      </c>
      <c r="K9" s="20">
        <f t="shared" si="3"/>
        <v>0.05844155844155844</v>
      </c>
      <c r="L9" s="18"/>
      <c r="M9" s="37">
        <v>60</v>
      </c>
      <c r="N9" s="21">
        <f t="shared" si="4"/>
        <v>0.821917808219178</v>
      </c>
      <c r="O9" s="37">
        <v>73</v>
      </c>
      <c r="P9" s="21">
        <f t="shared" si="5"/>
        <v>0.8295454545454546</v>
      </c>
    </row>
    <row r="10" spans="1:16" ht="12.75">
      <c r="A10" s="14" t="s">
        <v>13</v>
      </c>
      <c r="B10" s="37">
        <v>13</v>
      </c>
      <c r="C10" s="37">
        <v>30</v>
      </c>
      <c r="D10" s="37">
        <v>66</v>
      </c>
      <c r="E10" s="16">
        <f t="shared" si="0"/>
        <v>109</v>
      </c>
      <c r="F10" s="20">
        <f t="shared" si="1"/>
        <v>0.11926605504587157</v>
      </c>
      <c r="G10" s="37">
        <v>10</v>
      </c>
      <c r="H10" s="37">
        <v>62</v>
      </c>
      <c r="I10" s="37">
        <v>84</v>
      </c>
      <c r="J10" s="16">
        <f>SUM(G10:I10)</f>
        <v>156</v>
      </c>
      <c r="K10" s="20">
        <f t="shared" si="3"/>
        <v>0.0641025641025641</v>
      </c>
      <c r="L10" s="18"/>
      <c r="M10" s="37">
        <v>59</v>
      </c>
      <c r="N10" s="21">
        <f t="shared" si="4"/>
        <v>0.8939393939393939</v>
      </c>
      <c r="O10" s="37">
        <v>74</v>
      </c>
      <c r="P10" s="21">
        <f t="shared" si="5"/>
        <v>0.8809523809523809</v>
      </c>
    </row>
    <row r="11" spans="1:16" ht="12.75">
      <c r="A11" s="14" t="s">
        <v>14</v>
      </c>
      <c r="B11" s="37">
        <v>10</v>
      </c>
      <c r="C11" s="37">
        <v>44</v>
      </c>
      <c r="D11" s="37">
        <v>84</v>
      </c>
      <c r="E11" s="16">
        <f t="shared" si="0"/>
        <v>138</v>
      </c>
      <c r="F11" s="20">
        <f t="shared" si="1"/>
        <v>0.07246376811594203</v>
      </c>
      <c r="G11" s="37">
        <v>6</v>
      </c>
      <c r="H11" s="37">
        <v>71</v>
      </c>
      <c r="I11" s="37">
        <v>89</v>
      </c>
      <c r="J11" s="16">
        <f t="shared" si="2"/>
        <v>166</v>
      </c>
      <c r="K11" s="20">
        <f t="shared" si="3"/>
        <v>0.03614457831325301</v>
      </c>
      <c r="L11" s="18"/>
      <c r="M11" s="37">
        <v>75</v>
      </c>
      <c r="N11" s="21">
        <f t="shared" si="4"/>
        <v>0.8928571428571429</v>
      </c>
      <c r="O11" s="37">
        <v>72</v>
      </c>
      <c r="P11" s="21">
        <f t="shared" si="5"/>
        <v>0.8089887640449438</v>
      </c>
    </row>
    <row r="12" spans="1:16" s="5" customFormat="1" ht="12.75">
      <c r="A12" s="14" t="s">
        <v>15</v>
      </c>
      <c r="B12" s="16">
        <f>SUM(B7:B10)</f>
        <v>55</v>
      </c>
      <c r="C12" s="16">
        <f>SUM(C7:C10)</f>
        <v>157</v>
      </c>
      <c r="D12" s="16">
        <f>SUM(D7:D10)</f>
        <v>346</v>
      </c>
      <c r="E12" s="16">
        <f>SUM(E7:E10)</f>
        <v>558</v>
      </c>
      <c r="F12" s="20">
        <f t="shared" si="1"/>
        <v>0.0985663082437276</v>
      </c>
      <c r="G12" s="16">
        <f>SUM(G7:G10)</f>
        <v>32</v>
      </c>
      <c r="H12" s="16">
        <f>SUM(H7:H10)</f>
        <v>246</v>
      </c>
      <c r="I12" s="16">
        <f>SUM(I7:I10)</f>
        <v>391</v>
      </c>
      <c r="J12" s="16">
        <f>SUM(J7:J10)</f>
        <v>669</v>
      </c>
      <c r="K12" s="20">
        <f t="shared" si="3"/>
        <v>0.04783258594917788</v>
      </c>
      <c r="L12" s="18"/>
      <c r="M12" s="16">
        <f>SUM(M7:M10)</f>
        <v>282</v>
      </c>
      <c r="N12" s="21">
        <f t="shared" si="4"/>
        <v>0.815028901734104</v>
      </c>
      <c r="O12" s="16">
        <f>SUM(O7:O10)</f>
        <v>313</v>
      </c>
      <c r="P12" s="21">
        <f t="shared" si="5"/>
        <v>0.8005115089514067</v>
      </c>
    </row>
    <row r="13" spans="1:16" ht="12.75">
      <c r="A13" s="14" t="s">
        <v>16</v>
      </c>
      <c r="B13" s="16">
        <f>SUM(B6:B11)</f>
        <v>79</v>
      </c>
      <c r="C13" s="16">
        <f>SUM(C6:C11)</f>
        <v>235</v>
      </c>
      <c r="D13" s="16">
        <f>SUM(D6:D11)</f>
        <v>518</v>
      </c>
      <c r="E13" s="16">
        <f>SUM(E6:E11)</f>
        <v>832</v>
      </c>
      <c r="F13" s="20">
        <f t="shared" si="1"/>
        <v>0.09495192307692307</v>
      </c>
      <c r="G13" s="16">
        <f>SUM(G6:G11)</f>
        <v>40</v>
      </c>
      <c r="H13" s="16">
        <f>SUM(H6:H11)</f>
        <v>368</v>
      </c>
      <c r="I13" s="16">
        <f>SUM(I6:I11)</f>
        <v>597</v>
      </c>
      <c r="J13" s="16">
        <f>SUM(J6:J11)</f>
        <v>1005</v>
      </c>
      <c r="K13" s="20">
        <f t="shared" si="3"/>
        <v>0.03980099502487562</v>
      </c>
      <c r="L13" s="18"/>
      <c r="M13" s="18">
        <f>SUM(M6:M11)</f>
        <v>428</v>
      </c>
      <c r="N13" s="21">
        <f t="shared" si="4"/>
        <v>0.8262548262548263</v>
      </c>
      <c r="O13" s="18">
        <f>SUM(O6:O11)</f>
        <v>479</v>
      </c>
      <c r="P13" s="21">
        <f t="shared" si="5"/>
        <v>0.8023450586264657</v>
      </c>
    </row>
    <row r="14" spans="1:16" ht="12.75">
      <c r="A14" s="14"/>
      <c r="B14" s="16"/>
      <c r="C14" s="16"/>
      <c r="D14" s="16"/>
      <c r="E14" s="15"/>
      <c r="F14" s="15"/>
      <c r="G14" s="16"/>
      <c r="H14" s="16"/>
      <c r="I14" s="16"/>
      <c r="J14" s="15"/>
      <c r="K14" s="15"/>
      <c r="L14" s="13"/>
      <c r="M14" s="18"/>
      <c r="N14" s="19"/>
      <c r="O14" s="18"/>
      <c r="P14" s="13"/>
    </row>
    <row r="15" spans="1:16" s="6" customFormat="1" ht="12.75">
      <c r="A15" s="31" t="s">
        <v>17</v>
      </c>
      <c r="B15" s="16"/>
      <c r="C15" s="16"/>
      <c r="D15" s="16"/>
      <c r="E15" s="15"/>
      <c r="F15" s="15"/>
      <c r="G15" s="16"/>
      <c r="H15" s="16"/>
      <c r="I15" s="32"/>
      <c r="J15" s="23"/>
      <c r="K15" s="23"/>
      <c r="L15" s="24"/>
      <c r="M15" s="25"/>
      <c r="N15" s="25"/>
      <c r="O15" s="25"/>
      <c r="P15" s="24"/>
    </row>
    <row r="16" spans="1:16" s="6" customFormat="1" ht="12.75">
      <c r="A16" s="14"/>
      <c r="B16" s="16" t="s">
        <v>1</v>
      </c>
      <c r="C16" s="32"/>
      <c r="D16" s="32"/>
      <c r="E16" s="23"/>
      <c r="F16" s="23"/>
      <c r="G16" s="14" t="s">
        <v>2</v>
      </c>
      <c r="H16" s="32"/>
      <c r="I16" s="32"/>
      <c r="J16" s="23"/>
      <c r="K16" s="23"/>
      <c r="L16" s="24"/>
      <c r="M16" s="18" t="s">
        <v>18</v>
      </c>
      <c r="N16" s="25"/>
      <c r="O16" s="18" t="s">
        <v>19</v>
      </c>
      <c r="P16" s="24"/>
    </row>
    <row r="17" spans="1:16" ht="12.75">
      <c r="A17" s="14" t="s">
        <v>3</v>
      </c>
      <c r="B17" s="16" t="s">
        <v>4</v>
      </c>
      <c r="C17" s="16" t="s">
        <v>5</v>
      </c>
      <c r="D17" s="17" t="s">
        <v>6</v>
      </c>
      <c r="E17" s="16" t="s">
        <v>7</v>
      </c>
      <c r="F17" s="16" t="s">
        <v>8</v>
      </c>
      <c r="G17" s="16" t="s">
        <v>4</v>
      </c>
      <c r="H17" s="16" t="s">
        <v>5</v>
      </c>
      <c r="I17" s="17" t="s">
        <v>6</v>
      </c>
      <c r="J17" s="16" t="s">
        <v>7</v>
      </c>
      <c r="K17" s="16" t="s">
        <v>8</v>
      </c>
      <c r="L17" s="18"/>
      <c r="M17" s="18" t="s">
        <v>25</v>
      </c>
      <c r="N17" s="19" t="s">
        <v>26</v>
      </c>
      <c r="O17" s="18" t="s">
        <v>25</v>
      </c>
      <c r="P17" s="19" t="s">
        <v>26</v>
      </c>
    </row>
    <row r="18" spans="1:16" s="6" customFormat="1" ht="12.75">
      <c r="A18" s="14" t="s">
        <v>9</v>
      </c>
      <c r="B18" s="37">
        <v>9</v>
      </c>
      <c r="C18" s="37">
        <v>44</v>
      </c>
      <c r="D18" s="37">
        <v>66</v>
      </c>
      <c r="E18" s="16">
        <f aca="true" t="shared" si="6" ref="E18:E23">SUM(B18:D18)</f>
        <v>119</v>
      </c>
      <c r="F18" s="20">
        <f aca="true" t="shared" si="7" ref="F18:F25">B18/E18</f>
        <v>0.07563025210084033</v>
      </c>
      <c r="G18" s="37">
        <v>10</v>
      </c>
      <c r="H18" s="37">
        <v>23</v>
      </c>
      <c r="I18" s="37">
        <v>68</v>
      </c>
      <c r="J18" s="16">
        <f aca="true" t="shared" si="8" ref="J18:J23">SUM(G18:I18)</f>
        <v>101</v>
      </c>
      <c r="K18" s="20">
        <f aca="true" t="shared" si="9" ref="K18:K25">G18/J18</f>
        <v>0.09900990099009901</v>
      </c>
      <c r="L18" s="25"/>
      <c r="M18" s="37">
        <v>49</v>
      </c>
      <c r="N18" s="21">
        <f aca="true" t="shared" si="10" ref="N18:N25">M18/D18</f>
        <v>0.7424242424242424</v>
      </c>
      <c r="O18" s="37">
        <v>55</v>
      </c>
      <c r="P18" s="21">
        <f aca="true" t="shared" si="11" ref="P18:P25">O18/I18</f>
        <v>0.8088235294117647</v>
      </c>
    </row>
    <row r="19" spans="1:16" s="6" customFormat="1" ht="12.75">
      <c r="A19" s="14" t="s">
        <v>10</v>
      </c>
      <c r="B19" s="37">
        <v>25</v>
      </c>
      <c r="C19" s="37">
        <v>41</v>
      </c>
      <c r="D19" s="37">
        <v>81</v>
      </c>
      <c r="E19" s="16">
        <f t="shared" si="6"/>
        <v>147</v>
      </c>
      <c r="F19" s="20">
        <f t="shared" si="7"/>
        <v>0.17006802721088435</v>
      </c>
      <c r="G19" s="37">
        <v>8</v>
      </c>
      <c r="H19" s="37">
        <v>29</v>
      </c>
      <c r="I19" s="37">
        <v>64</v>
      </c>
      <c r="J19" s="16">
        <f t="shared" si="8"/>
        <v>101</v>
      </c>
      <c r="K19" s="20">
        <f t="shared" si="9"/>
        <v>0.07920792079207921</v>
      </c>
      <c r="L19" s="25"/>
      <c r="M19" s="37">
        <v>64</v>
      </c>
      <c r="N19" s="21">
        <f t="shared" si="10"/>
        <v>0.7901234567901234</v>
      </c>
      <c r="O19" s="37">
        <v>41</v>
      </c>
      <c r="P19" s="21">
        <f t="shared" si="11"/>
        <v>0.640625</v>
      </c>
    </row>
    <row r="20" spans="1:16" s="6" customFormat="1" ht="12.75">
      <c r="A20" s="14" t="s">
        <v>11</v>
      </c>
      <c r="B20" s="37">
        <v>18</v>
      </c>
      <c r="C20" s="37">
        <v>38</v>
      </c>
      <c r="D20" s="37">
        <v>101</v>
      </c>
      <c r="E20" s="16">
        <f t="shared" si="6"/>
        <v>157</v>
      </c>
      <c r="F20" s="20">
        <f t="shared" si="7"/>
        <v>0.11464968152866242</v>
      </c>
      <c r="G20" s="37">
        <v>20</v>
      </c>
      <c r="H20" s="37">
        <v>31</v>
      </c>
      <c r="I20" s="37">
        <v>69</v>
      </c>
      <c r="J20" s="16">
        <f t="shared" si="8"/>
        <v>120</v>
      </c>
      <c r="K20" s="20">
        <f t="shared" si="9"/>
        <v>0.16666666666666666</v>
      </c>
      <c r="L20" s="25"/>
      <c r="M20" s="37">
        <v>87</v>
      </c>
      <c r="N20" s="21">
        <f t="shared" si="10"/>
        <v>0.8613861386138614</v>
      </c>
      <c r="O20" s="37">
        <v>43</v>
      </c>
      <c r="P20" s="21">
        <f t="shared" si="11"/>
        <v>0.6231884057971014</v>
      </c>
    </row>
    <row r="21" spans="1:16" s="6" customFormat="1" ht="12.75">
      <c r="A21" s="14" t="s">
        <v>12</v>
      </c>
      <c r="B21" s="37">
        <v>21</v>
      </c>
      <c r="C21" s="37">
        <v>38</v>
      </c>
      <c r="D21" s="37">
        <v>82</v>
      </c>
      <c r="E21" s="16">
        <f t="shared" si="6"/>
        <v>141</v>
      </c>
      <c r="F21" s="20">
        <f t="shared" si="7"/>
        <v>0.14893617021276595</v>
      </c>
      <c r="G21" s="37">
        <v>17</v>
      </c>
      <c r="H21" s="37">
        <v>26</v>
      </c>
      <c r="I21" s="37">
        <v>42</v>
      </c>
      <c r="J21" s="16">
        <f t="shared" si="8"/>
        <v>85</v>
      </c>
      <c r="K21" s="20">
        <f t="shared" si="9"/>
        <v>0.2</v>
      </c>
      <c r="L21" s="25"/>
      <c r="M21" s="37">
        <v>69</v>
      </c>
      <c r="N21" s="21">
        <f t="shared" si="10"/>
        <v>0.8414634146341463</v>
      </c>
      <c r="O21" s="37">
        <v>23</v>
      </c>
      <c r="P21" s="21">
        <f t="shared" si="11"/>
        <v>0.5476190476190477</v>
      </c>
    </row>
    <row r="22" spans="1:16" s="6" customFormat="1" ht="12.75">
      <c r="A22" s="14" t="s">
        <v>13</v>
      </c>
      <c r="B22" s="37">
        <v>21</v>
      </c>
      <c r="C22" s="37">
        <v>37</v>
      </c>
      <c r="D22" s="37">
        <v>77</v>
      </c>
      <c r="E22" s="16">
        <f t="shared" si="6"/>
        <v>135</v>
      </c>
      <c r="F22" s="20">
        <f t="shared" si="7"/>
        <v>0.15555555555555556</v>
      </c>
      <c r="G22" s="37">
        <v>12</v>
      </c>
      <c r="H22" s="37">
        <v>36</v>
      </c>
      <c r="I22" s="37">
        <v>68</v>
      </c>
      <c r="J22" s="16">
        <f t="shared" si="8"/>
        <v>116</v>
      </c>
      <c r="K22" s="20">
        <f t="shared" si="9"/>
        <v>0.10344827586206896</v>
      </c>
      <c r="L22" s="25"/>
      <c r="M22" s="37">
        <v>61</v>
      </c>
      <c r="N22" s="21">
        <f t="shared" si="10"/>
        <v>0.7922077922077922</v>
      </c>
      <c r="O22" s="37">
        <v>60</v>
      </c>
      <c r="P22" s="21">
        <f t="shared" si="11"/>
        <v>0.8823529411764706</v>
      </c>
    </row>
    <row r="23" spans="1:16" s="6" customFormat="1" ht="12.75">
      <c r="A23" s="14" t="s">
        <v>14</v>
      </c>
      <c r="B23" s="37">
        <v>8</v>
      </c>
      <c r="C23" s="37">
        <v>43</v>
      </c>
      <c r="D23" s="37">
        <v>35</v>
      </c>
      <c r="E23" s="16">
        <f t="shared" si="6"/>
        <v>86</v>
      </c>
      <c r="F23" s="20">
        <f t="shared" si="7"/>
        <v>0.09302325581395349</v>
      </c>
      <c r="G23" s="37">
        <v>9</v>
      </c>
      <c r="H23" s="37">
        <v>38</v>
      </c>
      <c r="I23" s="37">
        <v>46</v>
      </c>
      <c r="J23" s="16">
        <f t="shared" si="8"/>
        <v>93</v>
      </c>
      <c r="K23" s="20">
        <f t="shared" si="9"/>
        <v>0.0967741935483871</v>
      </c>
      <c r="L23" s="25"/>
      <c r="M23" s="37">
        <v>29</v>
      </c>
      <c r="N23" s="21">
        <f t="shared" si="10"/>
        <v>0.8285714285714286</v>
      </c>
      <c r="O23" s="37">
        <v>40</v>
      </c>
      <c r="P23" s="21">
        <f t="shared" si="11"/>
        <v>0.8695652173913043</v>
      </c>
    </row>
    <row r="24" spans="1:16" s="7" customFormat="1" ht="12.75">
      <c r="A24" s="14" t="s">
        <v>15</v>
      </c>
      <c r="B24" s="16">
        <f>SUM(B19:B22)</f>
        <v>85</v>
      </c>
      <c r="C24" s="16">
        <f>SUM(C19:C22)</f>
        <v>154</v>
      </c>
      <c r="D24" s="16">
        <f>SUM(D19:D22)</f>
        <v>341</v>
      </c>
      <c r="E24" s="16">
        <f>SUM(E19:E22)</f>
        <v>580</v>
      </c>
      <c r="F24" s="20">
        <f t="shared" si="7"/>
        <v>0.14655172413793102</v>
      </c>
      <c r="G24" s="16">
        <f>SUM(G19:G22)</f>
        <v>57</v>
      </c>
      <c r="H24" s="16">
        <f>SUM(H19:H22)</f>
        <v>122</v>
      </c>
      <c r="I24" s="16">
        <f>SUM(I19:I22)</f>
        <v>243</v>
      </c>
      <c r="J24" s="16">
        <f>SUM(J19:J22)</f>
        <v>422</v>
      </c>
      <c r="K24" s="20">
        <f t="shared" si="9"/>
        <v>0.13507109004739337</v>
      </c>
      <c r="L24" s="25"/>
      <c r="M24" s="18">
        <f>SUM(M19:M22)</f>
        <v>281</v>
      </c>
      <c r="N24" s="21">
        <f t="shared" si="10"/>
        <v>0.8240469208211144</v>
      </c>
      <c r="O24" s="18">
        <f>SUM(O19:O22)</f>
        <v>167</v>
      </c>
      <c r="P24" s="21">
        <f t="shared" si="11"/>
        <v>0.6872427983539094</v>
      </c>
    </row>
    <row r="25" spans="1:16" ht="12.75">
      <c r="A25" s="14" t="s">
        <v>16</v>
      </c>
      <c r="B25" s="16">
        <f>SUM(B18:B23)</f>
        <v>102</v>
      </c>
      <c r="C25" s="16">
        <f>SUM(C18:C23)</f>
        <v>241</v>
      </c>
      <c r="D25" s="16">
        <f>SUM(D18:D23)</f>
        <v>442</v>
      </c>
      <c r="E25" s="16">
        <f>SUM(E18:E23)</f>
        <v>785</v>
      </c>
      <c r="F25" s="20">
        <f t="shared" si="7"/>
        <v>0.12993630573248408</v>
      </c>
      <c r="G25" s="16">
        <f>SUM(G18:G23)</f>
        <v>76</v>
      </c>
      <c r="H25" s="16">
        <f>SUM(H18:H23)</f>
        <v>183</v>
      </c>
      <c r="I25" s="16">
        <f>SUM(I18:I23)</f>
        <v>357</v>
      </c>
      <c r="J25" s="16">
        <f>SUM(J18:J23)</f>
        <v>616</v>
      </c>
      <c r="K25" s="20">
        <f t="shared" si="9"/>
        <v>0.12337662337662338</v>
      </c>
      <c r="L25" s="18"/>
      <c r="M25" s="18">
        <f>SUM(M18:M23)</f>
        <v>359</v>
      </c>
      <c r="N25" s="21">
        <f t="shared" si="10"/>
        <v>0.8122171945701357</v>
      </c>
      <c r="O25" s="18">
        <f>SUM(O18:O23)</f>
        <v>262</v>
      </c>
      <c r="P25" s="21">
        <f t="shared" si="11"/>
        <v>0.7338935574229691</v>
      </c>
    </row>
    <row r="26" spans="1:16" s="6" customFormat="1" ht="12.75">
      <c r="A26" s="26"/>
      <c r="B26" s="32"/>
      <c r="C26" s="32"/>
      <c r="D26" s="32"/>
      <c r="E26" s="23"/>
      <c r="F26" s="27"/>
      <c r="G26" s="32"/>
      <c r="H26" s="32"/>
      <c r="I26" s="32"/>
      <c r="J26" s="23"/>
      <c r="K26" s="27"/>
      <c r="L26" s="24"/>
      <c r="M26" s="25"/>
      <c r="N26" s="25"/>
      <c r="O26" s="25"/>
      <c r="P26" s="24"/>
    </row>
    <row r="27" spans="1:16" ht="12.75">
      <c r="A27" s="31" t="s">
        <v>22</v>
      </c>
      <c r="B27" s="16"/>
      <c r="C27" s="16"/>
      <c r="D27" s="16"/>
      <c r="E27" s="15"/>
      <c r="F27" s="15"/>
      <c r="G27" s="16"/>
      <c r="H27" s="16"/>
      <c r="I27" s="16"/>
      <c r="J27" s="15"/>
      <c r="K27" s="15"/>
      <c r="L27" s="13"/>
      <c r="M27" s="18"/>
      <c r="N27" s="19"/>
      <c r="O27" s="18"/>
      <c r="P27" s="13"/>
    </row>
    <row r="28" spans="1:16" ht="12.75">
      <c r="A28" s="14" t="s">
        <v>3</v>
      </c>
      <c r="B28" s="16" t="s">
        <v>4</v>
      </c>
      <c r="C28" s="16" t="s">
        <v>5</v>
      </c>
      <c r="D28" s="17" t="s">
        <v>6</v>
      </c>
      <c r="E28" s="16" t="s">
        <v>7</v>
      </c>
      <c r="F28" s="16" t="s">
        <v>8</v>
      </c>
      <c r="G28" s="16"/>
      <c r="H28" s="16"/>
      <c r="I28" s="16"/>
      <c r="J28" s="15"/>
      <c r="K28" s="15"/>
      <c r="L28" s="13"/>
      <c r="M28" s="18" t="s">
        <v>20</v>
      </c>
      <c r="N28" s="19"/>
      <c r="O28" s="18"/>
      <c r="P28" s="13"/>
    </row>
    <row r="29" spans="1:16" ht="12.75">
      <c r="A29" s="14" t="s">
        <v>21</v>
      </c>
      <c r="B29" s="16"/>
      <c r="C29" s="16"/>
      <c r="D29" s="17"/>
      <c r="E29" s="16"/>
      <c r="F29" s="16"/>
      <c r="G29" s="16"/>
      <c r="H29" s="16"/>
      <c r="I29" s="16"/>
      <c r="J29" s="15"/>
      <c r="K29" s="15"/>
      <c r="L29" s="13"/>
      <c r="M29" s="18"/>
      <c r="N29" s="19"/>
      <c r="O29" s="18"/>
      <c r="P29" s="13"/>
    </row>
    <row r="30" spans="1:16" s="6" customFormat="1" ht="12.75">
      <c r="A30" s="14" t="s">
        <v>15</v>
      </c>
      <c r="B30" s="16">
        <f aca="true" t="shared" si="12" ref="B30:E31">SUM(B12,B24)</f>
        <v>140</v>
      </c>
      <c r="C30" s="16">
        <f t="shared" si="12"/>
        <v>311</v>
      </c>
      <c r="D30" s="16">
        <f t="shared" si="12"/>
        <v>687</v>
      </c>
      <c r="E30" s="16">
        <f t="shared" si="12"/>
        <v>1138</v>
      </c>
      <c r="F30" s="20">
        <f>B30/E30</f>
        <v>0.12302284710017575</v>
      </c>
      <c r="G30" s="32"/>
      <c r="H30" s="16"/>
      <c r="I30" s="16"/>
      <c r="J30" s="15"/>
      <c r="K30" s="15"/>
      <c r="L30" s="13"/>
      <c r="M30" s="18">
        <f>SUM(M12,M24)</f>
        <v>563</v>
      </c>
      <c r="N30" s="21">
        <f>M30/D30</f>
        <v>0.8195050946142649</v>
      </c>
      <c r="O30" s="25"/>
      <c r="P30" s="24"/>
    </row>
    <row r="31" spans="1:16" ht="12.75">
      <c r="A31" s="14" t="s">
        <v>16</v>
      </c>
      <c r="B31" s="16">
        <f t="shared" si="12"/>
        <v>181</v>
      </c>
      <c r="C31" s="16">
        <f t="shared" si="12"/>
        <v>476</v>
      </c>
      <c r="D31" s="16">
        <f t="shared" si="12"/>
        <v>960</v>
      </c>
      <c r="E31" s="16">
        <f t="shared" si="12"/>
        <v>1617</v>
      </c>
      <c r="F31" s="20">
        <f>B31/E31</f>
        <v>0.11193568336425479</v>
      </c>
      <c r="G31" s="16"/>
      <c r="H31" s="16"/>
      <c r="I31" s="16"/>
      <c r="J31" s="15"/>
      <c r="K31" s="15"/>
      <c r="L31" s="13"/>
      <c r="M31" s="18">
        <f>SUM(M13,M25)</f>
        <v>787</v>
      </c>
      <c r="N31" s="21">
        <f>M31/D31</f>
        <v>0.8197916666666667</v>
      </c>
      <c r="O31" s="18"/>
      <c r="P31" s="13"/>
    </row>
    <row r="32" spans="1:16" ht="12.75">
      <c r="A32" s="15" t="s">
        <v>23</v>
      </c>
      <c r="B32" s="16"/>
      <c r="C32" s="16"/>
      <c r="D32" s="16"/>
      <c r="E32" s="15"/>
      <c r="F32" s="15"/>
      <c r="G32" s="16"/>
      <c r="H32" s="16"/>
      <c r="I32" s="16"/>
      <c r="J32" s="15"/>
      <c r="K32" s="15"/>
      <c r="L32" s="13"/>
      <c r="M32" s="18"/>
      <c r="N32" s="19"/>
      <c r="O32" s="18"/>
      <c r="P32" s="13"/>
    </row>
    <row r="33" spans="1:16" ht="12.75">
      <c r="A33" s="14" t="s">
        <v>15</v>
      </c>
      <c r="B33" s="16">
        <f aca="true" t="shared" si="13" ref="B33:E34">SUM(G12,G24)</f>
        <v>89</v>
      </c>
      <c r="C33" s="16">
        <f t="shared" si="13"/>
        <v>368</v>
      </c>
      <c r="D33" s="16">
        <f t="shared" si="13"/>
        <v>634</v>
      </c>
      <c r="E33" s="16">
        <f t="shared" si="13"/>
        <v>1091</v>
      </c>
      <c r="F33" s="20">
        <f>B33/E33</f>
        <v>0.08157653528872594</v>
      </c>
      <c r="G33" s="16"/>
      <c r="H33" s="16"/>
      <c r="I33" s="16"/>
      <c r="J33" s="15"/>
      <c r="K33" s="15"/>
      <c r="L33" s="13"/>
      <c r="M33" s="18">
        <f>SUM(O12,O24)</f>
        <v>480</v>
      </c>
      <c r="N33" s="21">
        <f>M33/D33</f>
        <v>0.7570977917981072</v>
      </c>
      <c r="O33" s="18"/>
      <c r="P33" s="13"/>
    </row>
    <row r="34" spans="1:16" ht="12.75">
      <c r="A34" s="14" t="s">
        <v>16</v>
      </c>
      <c r="B34" s="16">
        <f t="shared" si="13"/>
        <v>116</v>
      </c>
      <c r="C34" s="16">
        <f t="shared" si="13"/>
        <v>551</v>
      </c>
      <c r="D34" s="16">
        <f t="shared" si="13"/>
        <v>954</v>
      </c>
      <c r="E34" s="16">
        <f t="shared" si="13"/>
        <v>1621</v>
      </c>
      <c r="F34" s="20">
        <f>B34/E34</f>
        <v>0.0715607649599013</v>
      </c>
      <c r="G34" s="16"/>
      <c r="H34" s="16"/>
      <c r="I34" s="16"/>
      <c r="J34" s="15"/>
      <c r="K34" s="15"/>
      <c r="L34" s="13"/>
      <c r="M34" s="18">
        <f>SUM(O13,O25)</f>
        <v>741</v>
      </c>
      <c r="N34" s="21">
        <f>M34/D34</f>
        <v>0.7767295597484277</v>
      </c>
      <c r="O34" s="18"/>
      <c r="P34" s="13"/>
    </row>
    <row r="35" spans="1:16" s="8" customFormat="1" ht="12.75">
      <c r="A35" s="15" t="s">
        <v>24</v>
      </c>
      <c r="B35" s="16"/>
      <c r="C35" s="16"/>
      <c r="D35" s="16"/>
      <c r="E35" s="15"/>
      <c r="F35" s="15"/>
      <c r="G35" s="16"/>
      <c r="H35" s="16"/>
      <c r="I35" s="16"/>
      <c r="J35" s="15"/>
      <c r="K35" s="15"/>
      <c r="L35" s="13"/>
      <c r="M35" s="18"/>
      <c r="N35" s="34"/>
      <c r="O35" s="34"/>
      <c r="P35" s="28"/>
    </row>
    <row r="36" spans="1:16" s="8" customFormat="1" ht="12.75">
      <c r="A36" s="14" t="s">
        <v>15</v>
      </c>
      <c r="B36" s="16">
        <f aca="true" t="shared" si="14" ref="B36:E37">SUM(B30,B33)</f>
        <v>229</v>
      </c>
      <c r="C36" s="16">
        <f t="shared" si="14"/>
        <v>679</v>
      </c>
      <c r="D36" s="16">
        <f t="shared" si="14"/>
        <v>1321</v>
      </c>
      <c r="E36" s="16">
        <f t="shared" si="14"/>
        <v>2229</v>
      </c>
      <c r="F36" s="20">
        <f>B36/E36</f>
        <v>0.10273665320771647</v>
      </c>
      <c r="G36" s="16"/>
      <c r="H36" s="33"/>
      <c r="I36" s="33"/>
      <c r="J36" s="29"/>
      <c r="K36" s="29"/>
      <c r="L36" s="28"/>
      <c r="M36" s="18">
        <f>SUM(M30,M33)</f>
        <v>1043</v>
      </c>
      <c r="N36" s="21">
        <f>M36/D36</f>
        <v>0.789553368660106</v>
      </c>
      <c r="O36" s="34"/>
      <c r="P36" s="28"/>
    </row>
    <row r="37" spans="1:16" ht="12.75">
      <c r="A37" s="14" t="s">
        <v>16</v>
      </c>
      <c r="B37" s="16">
        <f t="shared" si="14"/>
        <v>297</v>
      </c>
      <c r="C37" s="16">
        <f t="shared" si="14"/>
        <v>1027</v>
      </c>
      <c r="D37" s="16">
        <f t="shared" si="14"/>
        <v>1914</v>
      </c>
      <c r="E37" s="16">
        <f t="shared" si="14"/>
        <v>3238</v>
      </c>
      <c r="F37" s="20">
        <f>B37/E37</f>
        <v>0.09172328597899938</v>
      </c>
      <c r="G37" s="16"/>
      <c r="H37" s="16"/>
      <c r="I37" s="16"/>
      <c r="J37" s="15"/>
      <c r="K37" s="15"/>
      <c r="L37" s="13"/>
      <c r="M37" s="18">
        <f>SUM(M31,M34)</f>
        <v>1528</v>
      </c>
      <c r="N37" s="21">
        <f>M37/D37</f>
        <v>0.7983281086729362</v>
      </c>
      <c r="O37" s="18"/>
      <c r="P37" s="13"/>
    </row>
    <row r="38" spans="1:16" ht="12.75">
      <c r="A38" s="14"/>
      <c r="B38" s="16"/>
      <c r="C38" s="16"/>
      <c r="D38" s="16"/>
      <c r="E38" s="16"/>
      <c r="F38" s="20"/>
      <c r="G38" s="16"/>
      <c r="H38" s="16"/>
      <c r="I38" s="16"/>
      <c r="J38" s="15"/>
      <c r="K38" s="15"/>
      <c r="L38" s="13"/>
      <c r="M38" s="18"/>
      <c r="N38" s="21"/>
      <c r="O38" s="18"/>
      <c r="P38" s="13"/>
    </row>
    <row r="39" spans="1:16" ht="12.75">
      <c r="A39" s="14" t="s">
        <v>38</v>
      </c>
      <c r="B39" s="16"/>
      <c r="C39" s="16"/>
      <c r="D39" s="16"/>
      <c r="E39" s="16"/>
      <c r="F39" s="20"/>
      <c r="G39" s="16"/>
      <c r="H39" s="16"/>
      <c r="I39" s="16"/>
      <c r="J39" s="15"/>
      <c r="K39" s="15"/>
      <c r="L39" s="13"/>
      <c r="M39" s="18"/>
      <c r="N39" s="21"/>
      <c r="O39" s="18"/>
      <c r="P39" s="13"/>
    </row>
    <row r="40" spans="1:16" ht="12.75">
      <c r="A40" s="14" t="s">
        <v>36</v>
      </c>
      <c r="B40" s="16"/>
      <c r="C40" s="16"/>
      <c r="D40" s="16"/>
      <c r="E40" s="16"/>
      <c r="F40" s="20"/>
      <c r="G40" s="16"/>
      <c r="H40" s="16"/>
      <c r="I40" s="16"/>
      <c r="J40" s="15"/>
      <c r="K40" s="15"/>
      <c r="L40" s="13"/>
      <c r="M40" s="18"/>
      <c r="N40" s="21"/>
      <c r="O40" s="18"/>
      <c r="P40" s="13"/>
    </row>
    <row r="41" spans="1:16" ht="12.75">
      <c r="A41" s="14" t="s">
        <v>35</v>
      </c>
      <c r="B41" s="16"/>
      <c r="C41" s="16"/>
      <c r="D41" s="16"/>
      <c r="E41" s="16"/>
      <c r="F41" s="20"/>
      <c r="G41" s="16"/>
      <c r="H41" s="16"/>
      <c r="I41" s="16"/>
      <c r="J41" s="15"/>
      <c r="K41" s="15"/>
      <c r="L41" s="13"/>
      <c r="M41" s="18"/>
      <c r="N41" s="21"/>
      <c r="O41" s="18"/>
      <c r="P41" s="13"/>
    </row>
    <row r="42" spans="1:16" ht="12.75">
      <c r="A42" s="14" t="s">
        <v>34</v>
      </c>
      <c r="B42" s="16"/>
      <c r="C42" s="16"/>
      <c r="D42" s="16"/>
      <c r="E42" s="16"/>
      <c r="F42" s="20"/>
      <c r="G42" s="16"/>
      <c r="H42" s="16"/>
      <c r="I42" s="16"/>
      <c r="J42" s="15"/>
      <c r="K42" s="15"/>
      <c r="L42" s="13"/>
      <c r="M42" s="18"/>
      <c r="N42" s="21"/>
      <c r="O42" s="18"/>
      <c r="P42" s="13"/>
    </row>
    <row r="43" ht="12.75">
      <c r="A43" s="15" t="s">
        <v>33</v>
      </c>
    </row>
    <row r="44" ht="12.75">
      <c r="A44" s="15" t="s">
        <v>32</v>
      </c>
    </row>
    <row r="45" ht="12.75">
      <c r="A45" s="38" t="s">
        <v>30</v>
      </c>
    </row>
    <row r="46" ht="12.75">
      <c r="A46" s="38" t="s">
        <v>31</v>
      </c>
    </row>
    <row r="47" ht="12.75">
      <c r="A47" s="38" t="s">
        <v>29</v>
      </c>
    </row>
    <row r="48" spans="1:16" ht="12.75">
      <c r="A48" s="36" t="s">
        <v>28</v>
      </c>
      <c r="B48" s="16"/>
      <c r="C48" s="16"/>
      <c r="D48" s="16"/>
      <c r="E48" s="15"/>
      <c r="F48" s="15"/>
      <c r="G48" s="16"/>
      <c r="H48" s="16"/>
      <c r="I48" s="16"/>
      <c r="J48" s="15"/>
      <c r="K48" s="15"/>
      <c r="L48" s="13"/>
      <c r="M48" s="18"/>
      <c r="N48" s="19"/>
      <c r="O48" s="18"/>
      <c r="P48" s="13"/>
    </row>
    <row r="49" spans="1:16" ht="12.75">
      <c r="A49" s="1" t="s">
        <v>27</v>
      </c>
      <c r="B49" s="16"/>
      <c r="C49" s="16"/>
      <c r="D49" s="16"/>
      <c r="E49" s="15"/>
      <c r="F49" s="15"/>
      <c r="G49" s="16"/>
      <c r="H49" s="16"/>
      <c r="I49" s="16"/>
      <c r="J49" s="15"/>
      <c r="K49" s="15"/>
      <c r="L49" s="13"/>
      <c r="M49" s="18"/>
      <c r="N49" s="19"/>
      <c r="O49" s="18"/>
      <c r="P49" s="13"/>
    </row>
    <row r="50" spans="1:16" ht="12.75">
      <c r="A50" s="36"/>
      <c r="B50" s="16"/>
      <c r="C50" s="16"/>
      <c r="D50" s="16"/>
      <c r="E50" s="15"/>
      <c r="F50" s="15"/>
      <c r="G50" s="16"/>
      <c r="H50" s="16"/>
      <c r="I50" s="16"/>
      <c r="J50" s="15"/>
      <c r="K50" s="15"/>
      <c r="L50" s="13"/>
      <c r="M50" s="18"/>
      <c r="N50" s="19"/>
      <c r="O50" s="18"/>
      <c r="P50" s="13"/>
    </row>
    <row r="51" spans="1:16" s="10" customFormat="1" ht="12.75">
      <c r="A51" s="9"/>
      <c r="B51" s="16"/>
      <c r="C51" s="16"/>
      <c r="D51" s="16"/>
      <c r="E51" s="15"/>
      <c r="F51" s="15"/>
      <c r="G51" s="16"/>
      <c r="H51" s="16"/>
      <c r="I51" s="16"/>
      <c r="J51" s="15"/>
      <c r="K51" s="15"/>
      <c r="L51" s="13"/>
      <c r="M51" s="18"/>
      <c r="N51" s="19"/>
      <c r="O51" s="18"/>
      <c r="P51" s="13"/>
    </row>
    <row r="52" spans="2:16" ht="12.75">
      <c r="B52" s="16"/>
      <c r="C52" s="16"/>
      <c r="D52" s="16"/>
      <c r="E52" s="15"/>
      <c r="F52" s="15"/>
      <c r="G52" s="16"/>
      <c r="H52" s="16"/>
      <c r="I52" s="16"/>
      <c r="J52" s="15"/>
      <c r="K52" s="15"/>
      <c r="L52" s="13"/>
      <c r="M52" s="18"/>
      <c r="N52" s="19"/>
      <c r="O52" s="18"/>
      <c r="P52" s="13"/>
    </row>
    <row r="53" spans="1:16" ht="12.75">
      <c r="A53" s="36"/>
      <c r="B53" s="16"/>
      <c r="C53" s="16"/>
      <c r="D53" s="16"/>
      <c r="E53" s="15"/>
      <c r="F53" s="15"/>
      <c r="G53" s="16"/>
      <c r="H53" s="16"/>
      <c r="I53" s="16"/>
      <c r="J53" s="15"/>
      <c r="K53" s="15"/>
      <c r="L53" s="13"/>
      <c r="M53" s="18"/>
      <c r="N53" s="19"/>
      <c r="O53" s="18"/>
      <c r="P53" s="13"/>
    </row>
    <row r="54" spans="1:16" ht="12.75">
      <c r="A54" s="15"/>
      <c r="B54" s="16"/>
      <c r="C54" s="16"/>
      <c r="D54" s="16"/>
      <c r="E54" s="15"/>
      <c r="F54" s="15"/>
      <c r="G54" s="16"/>
      <c r="H54" s="16"/>
      <c r="I54" s="16"/>
      <c r="J54" s="15"/>
      <c r="K54" s="15"/>
      <c r="L54" s="13"/>
      <c r="M54" s="18"/>
      <c r="N54" s="19"/>
      <c r="O54" s="18"/>
      <c r="P54" s="13"/>
    </row>
    <row r="55" spans="1:16" ht="12.75">
      <c r="A55" s="15"/>
      <c r="B55" s="16"/>
      <c r="C55" s="16"/>
      <c r="D55" s="16"/>
      <c r="E55" s="15"/>
      <c r="F55" s="15"/>
      <c r="G55" s="16"/>
      <c r="H55" s="16"/>
      <c r="I55" s="16"/>
      <c r="J55" s="15"/>
      <c r="K55" s="15"/>
      <c r="L55" s="13"/>
      <c r="M55" s="18"/>
      <c r="N55" s="19"/>
      <c r="O55" s="18"/>
      <c r="P55" s="13"/>
    </row>
    <row r="56" spans="1:11" ht="12.75">
      <c r="A56" s="11"/>
      <c r="B56" s="12"/>
      <c r="C56" s="12"/>
      <c r="D56" s="12"/>
      <c r="E56" s="11"/>
      <c r="F56" s="11"/>
      <c r="G56" s="12"/>
      <c r="H56" s="12"/>
      <c r="I56" s="12"/>
      <c r="J56" s="11"/>
      <c r="K56" s="11"/>
    </row>
    <row r="57" spans="1:11" ht="12.75">
      <c r="A57" s="11"/>
      <c r="B57" s="12"/>
      <c r="C57" s="12"/>
      <c r="D57" s="12"/>
      <c r="E57" s="11"/>
      <c r="F57" s="11"/>
      <c r="G57" s="12"/>
      <c r="H57" s="12"/>
      <c r="I57" s="12"/>
      <c r="J57" s="11"/>
      <c r="K57" s="11"/>
    </row>
    <row r="58" spans="1:11" ht="12.75">
      <c r="A58" s="11"/>
      <c r="B58" s="12"/>
      <c r="C58" s="12"/>
      <c r="D58" s="12"/>
      <c r="E58" s="11"/>
      <c r="F58" s="11"/>
      <c r="G58" s="12"/>
      <c r="H58" s="12"/>
      <c r="I58" s="12"/>
      <c r="J58" s="11"/>
      <c r="K58" s="11"/>
    </row>
    <row r="59" spans="1:11" ht="12.75">
      <c r="A59" s="11"/>
      <c r="B59" s="12"/>
      <c r="C59" s="12"/>
      <c r="D59" s="12"/>
      <c r="E59" s="11"/>
      <c r="F59" s="11"/>
      <c r="G59" s="12"/>
      <c r="H59" s="12"/>
      <c r="I59" s="12"/>
      <c r="J59" s="11"/>
      <c r="K59" s="11"/>
    </row>
    <row r="60" spans="1:11" ht="12.75">
      <c r="A60" s="11"/>
      <c r="B60" s="12"/>
      <c r="C60" s="12"/>
      <c r="D60" s="12"/>
      <c r="E60" s="11"/>
      <c r="F60" s="11"/>
      <c r="G60" s="12"/>
      <c r="H60" s="12"/>
      <c r="I60" s="12"/>
      <c r="J60" s="11"/>
      <c r="K60" s="11"/>
    </row>
    <row r="61" spans="1:11" ht="12.75">
      <c r="A61" s="11"/>
      <c r="B61" s="12"/>
      <c r="C61" s="12"/>
      <c r="D61" s="12"/>
      <c r="E61" s="11"/>
      <c r="F61" s="11"/>
      <c r="G61" s="12"/>
      <c r="H61" s="12"/>
      <c r="I61" s="12"/>
      <c r="J61" s="11"/>
      <c r="K61" s="11"/>
    </row>
  </sheetData>
  <sheetProtection/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2016-05-10T16:45:06Z</cp:lastPrinted>
  <dcterms:created xsi:type="dcterms:W3CDTF">2010-05-11T11:43:57Z</dcterms:created>
  <dcterms:modified xsi:type="dcterms:W3CDTF">2020-11-10T20:21:47Z</dcterms:modified>
  <cp:category/>
  <cp:version/>
  <cp:contentType/>
  <cp:contentStatus/>
</cp:coreProperties>
</file>