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416" yWindow="65296" windowWidth="1603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<sst xmlns="http://schemas.openxmlformats.org/spreadsheetml/2006/main" count="124" uniqueCount="45">
  <si>
    <t>Lothian Road - beside Filmhouse</t>
  </si>
  <si>
    <t>Time</t>
  </si>
  <si>
    <t>Bikes</t>
  </si>
  <si>
    <t>Commercial</t>
  </si>
  <si>
    <t>Private</t>
  </si>
  <si>
    <t>Total</t>
  </si>
  <si>
    <t>Bikes %</t>
  </si>
  <si>
    <t>8.00-8.15</t>
  </si>
  <si>
    <t>8.15-8.30</t>
  </si>
  <si>
    <t>8.30-8.45</t>
  </si>
  <si>
    <t>8.45-9.00</t>
  </si>
  <si>
    <t>Total 8-9</t>
  </si>
  <si>
    <t>Forrest Road / Bristo Place</t>
  </si>
  <si>
    <t>Single occupancy cars</t>
  </si>
  <si>
    <t>northbound + southbound</t>
  </si>
  <si>
    <t>number</t>
  </si>
  <si>
    <t>% of all cars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</si>
  <si>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</si>
  <si>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</si>
  <si>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t>May 2016: Weather - lovely, sunny and has been for several days; No road layout changes</t>
  </si>
  <si>
    <t>May 2017: Nice Spring morning, coolish but nice forecast &amp; has been sunny for a couple of weeks. Congestion on Bridges due to Leith St partial closure, may add to Forrest Rd cars</t>
  </si>
  <si>
    <t>Nov 2017: Nice autumn morning.  Leith Street for 10 months closed to motor traffic, open to bikes.  Very likely cars transfer to Lothian Rd &amp; bikes to Bridges??</t>
  </si>
  <si>
    <t>May 2018 Bright &amp; sunny but cold.  Leith Street 1-month closure continuing, open to bikes - see Nov 2017 comment below.</t>
  </si>
  <si>
    <t>Nov 2018 Sunny, cool, nice day.  Major resurfacing on Home Street.</t>
  </si>
  <si>
    <t>Nov 2019 cold and showery, also following a cold rainy day</t>
  </si>
  <si>
    <t>Nov 2020 Mild, foggy, damp, no wind</t>
  </si>
  <si>
    <t>Porty - Brighton Place</t>
  </si>
  <si>
    <t>1300-1315</t>
  </si>
  <si>
    <t>1315-1330</t>
  </si>
  <si>
    <t>1230-1245</t>
  </si>
  <si>
    <t>1245-1300</t>
  </si>
  <si>
    <t>Tot 1230-1330</t>
  </si>
  <si>
    <t>May2021 sun/cloud, chilly but dry</t>
  </si>
  <si>
    <t>Total 4 locations: Lothian Road + Forrest Road</t>
  </si>
  <si>
    <t>Nov 2016: Nice weather</t>
  </si>
  <si>
    <t xml:space="preserve">Nov 2015: Bad weather - bikes down 115 but cars down 7%, to lowest level ever. Mysteriously, bikes southbound rose to highest ever, whilst northbound fell significantly. </t>
  </si>
  <si>
    <t>s.o. number</t>
  </si>
  <si>
    <r>
      <t>Northbound</t>
    </r>
    <r>
      <rPr>
        <sz val="9"/>
        <rFont val="Times New Roman"/>
        <family val="1"/>
      </rPr>
      <t xml:space="preserve"> - towards city centre</t>
    </r>
  </si>
  <si>
    <r>
      <t>Southbound</t>
    </r>
    <r>
      <rPr>
        <sz val="9"/>
        <rFont val="Times New Roman"/>
        <family val="1"/>
      </rPr>
      <t xml:space="preserve"> - away from city centre</t>
    </r>
  </si>
  <si>
    <r>
      <t>Eastbound</t>
    </r>
    <r>
      <rPr>
        <sz val="9"/>
        <rFont val="Times New Roman"/>
        <family val="1"/>
      </rPr>
      <t xml:space="preserve"> - towards Porty</t>
    </r>
  </si>
  <si>
    <r>
      <t>Westbound</t>
    </r>
    <r>
      <rPr>
        <sz val="9"/>
        <rFont val="Times New Roman"/>
        <family val="1"/>
      </rPr>
      <t xml:space="preserve"> - from Porty</t>
    </r>
  </si>
  <si>
    <t>Nov 2021 cold but bright &amp; dry; no relevant roadworks</t>
  </si>
  <si>
    <t>Brighton Place - total both directions</t>
  </si>
  <si>
    <t xml:space="preserve"> SPOKES TRAFFIC COUNT  -  TUESDAY 17 MAY 2022</t>
  </si>
  <si>
    <t>May 2022 dry; 8-9 coolish/a bit foggy, but warm by 12.30.  North Bridge closed northbound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</si>
</sst>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21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top" wrapText="1"/>
    </xf>
    <xf numFmtId="0" fontId="33" fillId="0" borderId="11" xfId="0" applyFont="1" applyBorder="1" applyAlignment="1">
      <alignment horizontal="right" vertical="top" wrapText="1"/>
    </xf>
    <xf numFmtId="0" fontId="33" fillId="0" borderId="12" xfId="0" applyFont="1" applyBorder="1" applyAlignment="1">
      <alignment horizontal="right" vertical="top" wrapText="1"/>
    </xf>
    <xf numFmtId="0" fontId="33" fillId="0" borderId="13" xfId="0" applyFont="1" applyBorder="1" applyAlignment="1">
      <alignment horizontal="right" vertical="top" wrapText="1"/>
    </xf>
    <xf numFmtId="0" fontId="33" fillId="0" borderId="14" xfId="0" applyFont="1" applyBorder="1" applyAlignment="1">
      <alignment horizontal="right" vertical="top" wrapText="1"/>
    </xf>
    <xf numFmtId="0" fontId="33" fillId="0" borderId="15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right" vertical="top" wrapText="1"/>
    </xf>
    <xf numFmtId="0" fontId="33" fillId="0" borderId="17" xfId="0" applyFont="1" applyBorder="1" applyAlignment="1">
      <alignment horizontal="right" vertical="top" wrapText="1"/>
    </xf>
    <xf numFmtId="0" fontId="33" fillId="0" borderId="18" xfId="0" applyFont="1" applyBorder="1" applyAlignment="1">
      <alignment horizontal="right" vertical="top" wrapText="1"/>
    </xf>
    <xf numFmtId="0" fontId="33" fillId="0" borderId="19" xfId="0" applyFont="1" applyBorder="1" applyAlignment="1">
      <alignment horizontal="right" vertical="top" wrapText="1"/>
    </xf>
    <xf numFmtId="0" fontId="33" fillId="0" borderId="20" xfId="0" applyFont="1" applyBorder="1" applyAlignment="1">
      <alignment horizontal="right" vertical="top" wrapText="1"/>
    </xf>
    <xf numFmtId="0" fontId="33" fillId="0" borderId="21" xfId="0" applyFont="1" applyBorder="1" applyAlignment="1">
      <alignment horizontal="right" vertical="top" wrapText="1"/>
    </xf>
    <xf numFmtId="0" fontId="33" fillId="0" borderId="22" xfId="0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tabSelected="1" zoomScalePageLayoutView="0" workbookViewId="0" topLeftCell="A1">
      <selection activeCell="A63" sqref="A63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10.00390625" style="3" customWidth="1"/>
    <col min="8" max="8" width="9.140625" style="34" customWidth="1"/>
    <col min="9" max="9" width="2.7109375" style="2" customWidth="1"/>
    <col min="10" max="10" width="6.7109375" style="3" customWidth="1"/>
    <col min="11" max="12" width="8.57421875" style="3" customWidth="1"/>
    <col min="13" max="14" width="8.57421875" style="2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29" t="s">
        <v>43</v>
      </c>
      <c r="B1" s="18"/>
      <c r="C1" s="18"/>
      <c r="D1" s="18"/>
      <c r="E1" s="13"/>
      <c r="F1" s="13"/>
      <c r="G1" s="18"/>
      <c r="H1" s="19"/>
      <c r="I1" s="13"/>
      <c r="J1" s="18"/>
      <c r="K1" s="18"/>
      <c r="L1" s="18"/>
      <c r="M1" s="13"/>
      <c r="N1" s="13"/>
      <c r="O1" s="18"/>
      <c r="P1" s="13"/>
    </row>
    <row r="2" spans="1:16" ht="12.75">
      <c r="A2" s="14"/>
      <c r="B2" s="16"/>
      <c r="C2" s="16"/>
      <c r="D2" s="16"/>
      <c r="E2" s="15"/>
      <c r="F2" s="15"/>
      <c r="G2" s="18"/>
      <c r="H2" s="19"/>
      <c r="I2" s="15"/>
      <c r="J2" s="16"/>
      <c r="K2" s="16"/>
      <c r="L2" s="16"/>
      <c r="M2" s="15"/>
      <c r="N2" s="15"/>
      <c r="O2" s="18"/>
      <c r="P2" s="13"/>
    </row>
    <row r="3" spans="1:15" s="41" customFormat="1" ht="13.5" customHeight="1">
      <c r="A3" s="37" t="s">
        <v>0</v>
      </c>
      <c r="B3" s="39"/>
      <c r="C3" s="39"/>
      <c r="D3" s="39"/>
      <c r="E3" s="40"/>
      <c r="F3" s="40"/>
      <c r="G3" s="44"/>
      <c r="H3" s="43"/>
      <c r="I3" s="40"/>
      <c r="J3" s="39"/>
      <c r="K3" s="39"/>
      <c r="L3" s="39"/>
      <c r="M3" s="40"/>
      <c r="N3" s="40"/>
      <c r="O3" s="42"/>
    </row>
    <row r="4" spans="1:16" ht="12.75">
      <c r="A4" s="14"/>
      <c r="B4" s="30" t="s">
        <v>37</v>
      </c>
      <c r="C4" s="16"/>
      <c r="D4" s="16"/>
      <c r="E4" s="15"/>
      <c r="F4" s="15"/>
      <c r="G4" s="38" t="s">
        <v>13</v>
      </c>
      <c r="H4" s="19"/>
      <c r="I4" s="15"/>
      <c r="J4" s="30" t="s">
        <v>38</v>
      </c>
      <c r="K4" s="16"/>
      <c r="L4" s="16"/>
      <c r="M4" s="15"/>
      <c r="N4" s="15"/>
      <c r="O4" s="38" t="s">
        <v>13</v>
      </c>
      <c r="P4" s="13"/>
    </row>
    <row r="5" spans="1:16" ht="12.75">
      <c r="A5" s="14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8" t="s">
        <v>36</v>
      </c>
      <c r="H5" s="19" t="s">
        <v>16</v>
      </c>
      <c r="I5" s="16"/>
      <c r="J5" s="16" t="s">
        <v>2</v>
      </c>
      <c r="K5" s="16" t="s">
        <v>3</v>
      </c>
      <c r="L5" s="17" t="s">
        <v>4</v>
      </c>
      <c r="M5" s="16" t="s">
        <v>5</v>
      </c>
      <c r="N5" s="16" t="s">
        <v>6</v>
      </c>
      <c r="O5" s="18" t="s">
        <v>36</v>
      </c>
      <c r="P5" s="19" t="s">
        <v>16</v>
      </c>
    </row>
    <row r="6" spans="1:16" s="4" customFormat="1" ht="12" customHeight="1">
      <c r="A6" s="14" t="s">
        <v>7</v>
      </c>
      <c r="B6" s="67">
        <v>23</v>
      </c>
      <c r="C6" s="67">
        <v>45</v>
      </c>
      <c r="D6" s="67">
        <v>97</v>
      </c>
      <c r="E6" s="16">
        <f>SUM(B6:D6)</f>
        <v>165</v>
      </c>
      <c r="F6" s="20">
        <f>B6/E6</f>
        <v>0.1393939393939394</v>
      </c>
      <c r="G6" s="67">
        <v>80</v>
      </c>
      <c r="H6" s="21">
        <f>G6/D6</f>
        <v>0.8247422680412371</v>
      </c>
      <c r="I6" s="20"/>
      <c r="J6" s="67">
        <v>5</v>
      </c>
      <c r="K6" s="67">
        <v>61</v>
      </c>
      <c r="L6" s="67">
        <v>119</v>
      </c>
      <c r="M6" s="16">
        <f>SUM(J6:L6)</f>
        <v>185</v>
      </c>
      <c r="N6" s="20">
        <f>J6/M6</f>
        <v>0.02702702702702703</v>
      </c>
      <c r="O6" s="67">
        <v>105</v>
      </c>
      <c r="P6" s="21">
        <f>O6/L6</f>
        <v>0.8823529411764706</v>
      </c>
    </row>
    <row r="7" spans="1:16" ht="12.75">
      <c r="A7" s="14" t="s">
        <v>8</v>
      </c>
      <c r="B7" s="67">
        <v>18</v>
      </c>
      <c r="C7" s="67">
        <v>53</v>
      </c>
      <c r="D7" s="67">
        <v>105</v>
      </c>
      <c r="E7" s="16">
        <f>SUM(B7:D7)</f>
        <v>176</v>
      </c>
      <c r="F7" s="20">
        <f>B7/E7</f>
        <v>0.10227272727272728</v>
      </c>
      <c r="G7" s="67">
        <v>85</v>
      </c>
      <c r="H7" s="21">
        <f>G7/D7</f>
        <v>0.8095238095238095</v>
      </c>
      <c r="I7" s="20"/>
      <c r="J7" s="67">
        <v>11</v>
      </c>
      <c r="K7" s="67">
        <v>61</v>
      </c>
      <c r="L7" s="67">
        <v>119</v>
      </c>
      <c r="M7" s="16">
        <f>SUM(J7:L7)</f>
        <v>191</v>
      </c>
      <c r="N7" s="20">
        <f>J7/M7</f>
        <v>0.05759162303664921</v>
      </c>
      <c r="O7" s="67">
        <v>85</v>
      </c>
      <c r="P7" s="21">
        <f>O7/L7</f>
        <v>0.7142857142857143</v>
      </c>
    </row>
    <row r="8" spans="1:16" ht="12.75">
      <c r="A8" s="14" t="s">
        <v>9</v>
      </c>
      <c r="B8" s="67">
        <v>27</v>
      </c>
      <c r="C8" s="67">
        <v>44</v>
      </c>
      <c r="D8" s="67">
        <v>110</v>
      </c>
      <c r="E8" s="16">
        <f>SUM(B8:D8)</f>
        <v>181</v>
      </c>
      <c r="F8" s="20">
        <f>B8/E8</f>
        <v>0.14917127071823205</v>
      </c>
      <c r="G8" s="67">
        <v>80</v>
      </c>
      <c r="H8" s="21">
        <f>G8/D8</f>
        <v>0.7272727272727273</v>
      </c>
      <c r="I8" s="20"/>
      <c r="J8" s="67">
        <v>6</v>
      </c>
      <c r="K8" s="67">
        <v>59</v>
      </c>
      <c r="L8" s="67">
        <v>83</v>
      </c>
      <c r="M8" s="16">
        <f>SUM(J8:L8)</f>
        <v>148</v>
      </c>
      <c r="N8" s="20">
        <f>J8/M8</f>
        <v>0.04054054054054054</v>
      </c>
      <c r="O8" s="67">
        <v>71</v>
      </c>
      <c r="P8" s="21">
        <f>O8/L8</f>
        <v>0.8554216867469879</v>
      </c>
    </row>
    <row r="9" spans="1:16" ht="12.75">
      <c r="A9" s="14" t="s">
        <v>10</v>
      </c>
      <c r="B9" s="67">
        <v>37</v>
      </c>
      <c r="C9" s="67">
        <v>52</v>
      </c>
      <c r="D9" s="67">
        <v>116</v>
      </c>
      <c r="E9" s="16">
        <f>SUM(B9:D9)</f>
        <v>205</v>
      </c>
      <c r="F9" s="20">
        <f>B9/E9</f>
        <v>0.18048780487804877</v>
      </c>
      <c r="G9" s="67">
        <v>83</v>
      </c>
      <c r="H9" s="21">
        <f>G9/D9</f>
        <v>0.7155172413793104</v>
      </c>
      <c r="I9" s="20"/>
      <c r="J9" s="67">
        <v>17</v>
      </c>
      <c r="K9" s="67">
        <v>62</v>
      </c>
      <c r="L9" s="67">
        <v>106</v>
      </c>
      <c r="M9" s="16">
        <f>SUM(J9:L9)</f>
        <v>185</v>
      </c>
      <c r="N9" s="20">
        <f>J9/M9</f>
        <v>0.0918918918918919</v>
      </c>
      <c r="O9" s="67">
        <v>81</v>
      </c>
      <c r="P9" s="21">
        <f>O9/L9</f>
        <v>0.7641509433962265</v>
      </c>
    </row>
    <row r="10" spans="1:16" s="5" customFormat="1" ht="12.75">
      <c r="A10" s="14" t="s">
        <v>11</v>
      </c>
      <c r="B10" s="16">
        <f>SUM(B6:B9)</f>
        <v>105</v>
      </c>
      <c r="C10" s="16">
        <f>SUM(C6:C9)</f>
        <v>194</v>
      </c>
      <c r="D10" s="16">
        <f>SUM(D6:D9)</f>
        <v>428</v>
      </c>
      <c r="E10" s="16">
        <f>SUM(E6:E9)</f>
        <v>727</v>
      </c>
      <c r="F10" s="20">
        <f>B10/E10</f>
        <v>0.14442916093535077</v>
      </c>
      <c r="G10" s="16">
        <f>SUM(G6:G9)</f>
        <v>328</v>
      </c>
      <c r="H10" s="21">
        <f>G10/D10</f>
        <v>0.7663551401869159</v>
      </c>
      <c r="I10" s="20"/>
      <c r="J10" s="16">
        <f>SUM(J6:J9)</f>
        <v>39</v>
      </c>
      <c r="K10" s="16">
        <f>SUM(K6:K9)</f>
        <v>243</v>
      </c>
      <c r="L10" s="16">
        <f>SUM(L6:L9)</f>
        <v>427</v>
      </c>
      <c r="M10" s="16">
        <f>SUM(M6:M9)</f>
        <v>709</v>
      </c>
      <c r="N10" s="20">
        <f>J10/M10</f>
        <v>0.05500705218617771</v>
      </c>
      <c r="O10" s="16">
        <f>SUM(O6:O9)</f>
        <v>342</v>
      </c>
      <c r="P10" s="21">
        <f>O10/L10</f>
        <v>0.8009367681498829</v>
      </c>
    </row>
    <row r="11" spans="1:16" s="5" customFormat="1" ht="12.75">
      <c r="A11" s="14"/>
      <c r="B11" s="16"/>
      <c r="C11" s="16"/>
      <c r="D11" s="16"/>
      <c r="E11" s="16"/>
      <c r="F11" s="20"/>
      <c r="G11" s="16"/>
      <c r="H11" s="21"/>
      <c r="I11" s="20"/>
      <c r="J11" s="16"/>
      <c r="K11" s="16"/>
      <c r="L11" s="16"/>
      <c r="M11" s="16"/>
      <c r="N11" s="20"/>
      <c r="O11" s="16"/>
      <c r="P11" s="21"/>
    </row>
    <row r="12" spans="1:16" s="5" customFormat="1" ht="12.75">
      <c r="A12" s="14" t="s">
        <v>29</v>
      </c>
      <c r="B12" s="67">
        <v>8</v>
      </c>
      <c r="C12" s="67">
        <v>55</v>
      </c>
      <c r="D12" s="67">
        <v>86</v>
      </c>
      <c r="E12" s="16">
        <f>SUM(B12:D12)</f>
        <v>149</v>
      </c>
      <c r="F12" s="20">
        <f>B12/E12</f>
        <v>0.053691275167785234</v>
      </c>
      <c r="G12" s="67">
        <v>62</v>
      </c>
      <c r="H12" s="21">
        <f>G12/D12</f>
        <v>0.7209302325581395</v>
      </c>
      <c r="I12" s="20"/>
      <c r="J12" s="67">
        <v>7</v>
      </c>
      <c r="K12" s="67">
        <v>45</v>
      </c>
      <c r="L12" s="67">
        <v>84</v>
      </c>
      <c r="M12" s="16">
        <f>SUM(J12:L12)</f>
        <v>136</v>
      </c>
      <c r="N12" s="20">
        <f>J12/M12</f>
        <v>0.051470588235294115</v>
      </c>
      <c r="O12" s="67">
        <v>64</v>
      </c>
      <c r="P12" s="21">
        <f>O12/L12</f>
        <v>0.7619047619047619</v>
      </c>
    </row>
    <row r="13" spans="1:16" s="5" customFormat="1" ht="12.75">
      <c r="A13" s="14" t="s">
        <v>30</v>
      </c>
      <c r="B13" s="67">
        <v>9</v>
      </c>
      <c r="C13" s="67">
        <v>52</v>
      </c>
      <c r="D13" s="67">
        <v>91</v>
      </c>
      <c r="E13" s="16">
        <f>SUM(B13:D13)</f>
        <v>152</v>
      </c>
      <c r="F13" s="20">
        <f>B13/E13</f>
        <v>0.05921052631578947</v>
      </c>
      <c r="G13" s="67">
        <v>67</v>
      </c>
      <c r="H13" s="21">
        <f>G13/D13</f>
        <v>0.7362637362637363</v>
      </c>
      <c r="I13" s="20"/>
      <c r="J13" s="67">
        <v>11</v>
      </c>
      <c r="K13" s="67">
        <v>60</v>
      </c>
      <c r="L13" s="67">
        <v>88</v>
      </c>
      <c r="M13" s="16">
        <f>SUM(J13:L13)</f>
        <v>159</v>
      </c>
      <c r="N13" s="20">
        <f>J13/M13</f>
        <v>0.06918238993710692</v>
      </c>
      <c r="O13" s="67">
        <v>66</v>
      </c>
      <c r="P13" s="21">
        <f>O13/L13</f>
        <v>0.75</v>
      </c>
    </row>
    <row r="14" spans="1:16" s="5" customFormat="1" ht="12.75">
      <c r="A14" s="14" t="s">
        <v>27</v>
      </c>
      <c r="B14" s="67">
        <v>8</v>
      </c>
      <c r="C14" s="67">
        <v>43</v>
      </c>
      <c r="D14" s="67">
        <v>80</v>
      </c>
      <c r="E14" s="16">
        <f>SUM(B14:D14)</f>
        <v>131</v>
      </c>
      <c r="F14" s="20">
        <f>B14/E14</f>
        <v>0.061068702290076333</v>
      </c>
      <c r="G14" s="67">
        <v>59</v>
      </c>
      <c r="H14" s="21">
        <f>G14/D14</f>
        <v>0.7375</v>
      </c>
      <c r="I14" s="20"/>
      <c r="J14" s="67">
        <v>16</v>
      </c>
      <c r="K14" s="67">
        <v>58</v>
      </c>
      <c r="L14" s="67">
        <v>81</v>
      </c>
      <c r="M14" s="16">
        <f>SUM(J14:L14)</f>
        <v>155</v>
      </c>
      <c r="N14" s="20">
        <f>J14/M14</f>
        <v>0.1032258064516129</v>
      </c>
      <c r="O14" s="67">
        <v>57</v>
      </c>
      <c r="P14" s="21">
        <f>O14/L14</f>
        <v>0.7037037037037037</v>
      </c>
    </row>
    <row r="15" spans="1:16" s="5" customFormat="1" ht="12.75">
      <c r="A15" s="14" t="s">
        <v>28</v>
      </c>
      <c r="B15" s="67">
        <v>9</v>
      </c>
      <c r="C15" s="67">
        <v>44</v>
      </c>
      <c r="D15" s="67">
        <v>63</v>
      </c>
      <c r="E15" s="16">
        <f>SUM(B15:D15)</f>
        <v>116</v>
      </c>
      <c r="F15" s="20">
        <f>B15/E15</f>
        <v>0.07758620689655173</v>
      </c>
      <c r="G15" s="67">
        <v>18</v>
      </c>
      <c r="H15" s="21">
        <f>G15/D15</f>
        <v>0.2857142857142857</v>
      </c>
      <c r="I15" s="20"/>
      <c r="J15" s="67">
        <v>12</v>
      </c>
      <c r="K15" s="67">
        <v>22</v>
      </c>
      <c r="L15" s="67">
        <v>112</v>
      </c>
      <c r="M15" s="16">
        <f>SUM(J15:L15)</f>
        <v>146</v>
      </c>
      <c r="N15" s="20">
        <f>J15/M15</f>
        <v>0.0821917808219178</v>
      </c>
      <c r="O15" s="67">
        <v>75</v>
      </c>
      <c r="P15" s="21">
        <f>O15/L15</f>
        <v>0.6696428571428571</v>
      </c>
    </row>
    <row r="16" spans="1:16" ht="12.75">
      <c r="A16" s="14" t="s">
        <v>31</v>
      </c>
      <c r="B16" s="16">
        <f>SUM(B12:B15)</f>
        <v>34</v>
      </c>
      <c r="C16" s="16">
        <f>SUM(C12:C15)</f>
        <v>194</v>
      </c>
      <c r="D16" s="16">
        <f>SUM(D12:D15)</f>
        <v>320</v>
      </c>
      <c r="E16" s="16">
        <f>SUM(B16:D16)</f>
        <v>548</v>
      </c>
      <c r="F16" s="20">
        <f>B16/E16</f>
        <v>0.06204379562043796</v>
      </c>
      <c r="G16" s="16">
        <f>SUM(G12:G15)</f>
        <v>206</v>
      </c>
      <c r="H16" s="21">
        <f>G16/D16</f>
        <v>0.64375</v>
      </c>
      <c r="I16" s="20"/>
      <c r="J16" s="16">
        <f>SUM(J12:J15)</f>
        <v>46</v>
      </c>
      <c r="K16" s="16">
        <f>SUM(K12:K15)</f>
        <v>185</v>
      </c>
      <c r="L16" s="16">
        <f>SUM(L12:L15)</f>
        <v>365</v>
      </c>
      <c r="M16" s="16">
        <f>SUM(J16:L16)</f>
        <v>596</v>
      </c>
      <c r="N16" s="20">
        <f>J16/M16</f>
        <v>0.07718120805369127</v>
      </c>
      <c r="O16" s="16">
        <f>SUM(O12:O15)</f>
        <v>262</v>
      </c>
      <c r="P16" s="21">
        <f>O16/L16</f>
        <v>0.7178082191780822</v>
      </c>
    </row>
    <row r="17" spans="1:16" ht="12.75">
      <c r="A17" s="14"/>
      <c r="B17" s="16"/>
      <c r="C17" s="16"/>
      <c r="D17" s="16"/>
      <c r="E17" s="15"/>
      <c r="F17" s="15"/>
      <c r="G17" s="18"/>
      <c r="H17" s="50"/>
      <c r="I17" s="15"/>
      <c r="J17" s="16"/>
      <c r="K17" s="16"/>
      <c r="L17" s="16"/>
      <c r="M17" s="15"/>
      <c r="N17" s="15"/>
      <c r="O17" s="18"/>
      <c r="P17" s="13"/>
    </row>
    <row r="18" spans="1:15" s="47" customFormat="1" ht="15.75">
      <c r="A18" s="37" t="s">
        <v>12</v>
      </c>
      <c r="B18" s="39"/>
      <c r="C18" s="39"/>
      <c r="D18" s="39"/>
      <c r="E18" s="40"/>
      <c r="F18" s="40"/>
      <c r="G18" s="48"/>
      <c r="H18" s="48"/>
      <c r="I18" s="40"/>
      <c r="J18" s="39"/>
      <c r="K18" s="39"/>
      <c r="L18" s="45"/>
      <c r="M18" s="46"/>
      <c r="N18" s="46"/>
      <c r="O18" s="48"/>
    </row>
    <row r="19" spans="1:16" s="6" customFormat="1" ht="12.75">
      <c r="A19" s="14"/>
      <c r="B19" s="30" t="s">
        <v>37</v>
      </c>
      <c r="C19" s="31"/>
      <c r="D19" s="31"/>
      <c r="E19" s="22"/>
      <c r="F19" s="31"/>
      <c r="G19" s="38" t="s">
        <v>13</v>
      </c>
      <c r="H19" s="24"/>
      <c r="I19" s="31"/>
      <c r="J19" s="30" t="s">
        <v>38</v>
      </c>
      <c r="K19" s="31"/>
      <c r="L19" s="31"/>
      <c r="M19" s="22"/>
      <c r="N19" s="22"/>
      <c r="O19" s="38" t="s">
        <v>13</v>
      </c>
      <c r="P19" s="23"/>
    </row>
    <row r="20" spans="1:16" ht="12.75">
      <c r="A20" s="14" t="s">
        <v>1</v>
      </c>
      <c r="B20" s="16" t="s">
        <v>2</v>
      </c>
      <c r="C20" s="16" t="s">
        <v>3</v>
      </c>
      <c r="D20" s="17" t="s">
        <v>4</v>
      </c>
      <c r="E20" s="16" t="s">
        <v>5</v>
      </c>
      <c r="F20" s="16" t="s">
        <v>6</v>
      </c>
      <c r="G20" s="18" t="s">
        <v>15</v>
      </c>
      <c r="H20" s="19" t="s">
        <v>16</v>
      </c>
      <c r="I20" s="16"/>
      <c r="J20" s="16" t="s">
        <v>2</v>
      </c>
      <c r="K20" s="16" t="s">
        <v>3</v>
      </c>
      <c r="L20" s="17" t="s">
        <v>4</v>
      </c>
      <c r="M20" s="16" t="s">
        <v>5</v>
      </c>
      <c r="N20" s="16" t="s">
        <v>6</v>
      </c>
      <c r="O20" s="18" t="s">
        <v>15</v>
      </c>
      <c r="P20" s="19" t="s">
        <v>16</v>
      </c>
    </row>
    <row r="21" spans="1:16" s="6" customFormat="1" ht="15.75" thickBot="1">
      <c r="A21" s="14" t="s">
        <v>7</v>
      </c>
      <c r="B21" s="56">
        <v>19</v>
      </c>
      <c r="C21" s="57">
        <v>40</v>
      </c>
      <c r="D21" s="58">
        <v>67</v>
      </c>
      <c r="E21" s="16">
        <f>SUM(B21:D21)</f>
        <v>126</v>
      </c>
      <c r="F21" s="20">
        <f>B21/E21</f>
        <v>0.15079365079365079</v>
      </c>
      <c r="G21" s="64">
        <v>55</v>
      </c>
      <c r="H21" s="21">
        <f>G21/D21</f>
        <v>0.8208955223880597</v>
      </c>
      <c r="I21" s="20"/>
      <c r="J21" s="56">
        <v>10</v>
      </c>
      <c r="K21" s="57">
        <v>27</v>
      </c>
      <c r="L21" s="58">
        <v>81</v>
      </c>
      <c r="M21" s="16">
        <f>SUM(J21:L21)</f>
        <v>118</v>
      </c>
      <c r="N21" s="20">
        <f>J21/M21</f>
        <v>0.0847457627118644</v>
      </c>
      <c r="O21" s="64">
        <v>50</v>
      </c>
      <c r="P21" s="21">
        <f>O21/L21</f>
        <v>0.6172839506172839</v>
      </c>
    </row>
    <row r="22" spans="1:16" s="6" customFormat="1" ht="15.75" thickBot="1">
      <c r="A22" s="14" t="s">
        <v>8</v>
      </c>
      <c r="B22" s="59">
        <v>30</v>
      </c>
      <c r="C22" s="55">
        <v>40</v>
      </c>
      <c r="D22" s="60">
        <v>71</v>
      </c>
      <c r="E22" s="16">
        <f>SUM(B22:D22)</f>
        <v>141</v>
      </c>
      <c r="F22" s="20">
        <f>B22/E22</f>
        <v>0.2127659574468085</v>
      </c>
      <c r="G22" s="65">
        <v>61</v>
      </c>
      <c r="H22" s="21">
        <f>G22/D22</f>
        <v>0.8591549295774648</v>
      </c>
      <c r="I22" s="20"/>
      <c r="J22" s="59">
        <v>14</v>
      </c>
      <c r="K22" s="55">
        <v>36</v>
      </c>
      <c r="L22" s="60">
        <v>79</v>
      </c>
      <c r="M22" s="16">
        <f>SUM(J22:L22)</f>
        <v>129</v>
      </c>
      <c r="N22" s="20">
        <f>J22/M22</f>
        <v>0.10852713178294573</v>
      </c>
      <c r="O22" s="65">
        <v>57</v>
      </c>
      <c r="P22" s="21">
        <f>O22/L22</f>
        <v>0.7215189873417721</v>
      </c>
    </row>
    <row r="23" spans="1:16" s="6" customFormat="1" ht="15.75" thickBot="1">
      <c r="A23" s="14" t="s">
        <v>9</v>
      </c>
      <c r="B23" s="59">
        <v>33</v>
      </c>
      <c r="C23" s="55">
        <v>38</v>
      </c>
      <c r="D23" s="60">
        <v>73</v>
      </c>
      <c r="E23" s="16">
        <f>SUM(B23:D23)</f>
        <v>144</v>
      </c>
      <c r="F23" s="20">
        <f>B23/E23</f>
        <v>0.22916666666666666</v>
      </c>
      <c r="G23" s="65">
        <v>59</v>
      </c>
      <c r="H23" s="21">
        <f>G23/D23</f>
        <v>0.8082191780821918</v>
      </c>
      <c r="I23" s="20"/>
      <c r="J23" s="59">
        <v>8</v>
      </c>
      <c r="K23" s="55">
        <v>36</v>
      </c>
      <c r="L23" s="60">
        <v>68</v>
      </c>
      <c r="M23" s="16">
        <f>SUM(J23:L23)</f>
        <v>112</v>
      </c>
      <c r="N23" s="20">
        <f>J23/M23</f>
        <v>0.07142857142857142</v>
      </c>
      <c r="O23" s="65">
        <v>56</v>
      </c>
      <c r="P23" s="21">
        <f>O23/L23</f>
        <v>0.8235294117647058</v>
      </c>
    </row>
    <row r="24" spans="1:16" s="6" customFormat="1" ht="15">
      <c r="A24" s="14" t="s">
        <v>10</v>
      </c>
      <c r="B24" s="61">
        <v>36</v>
      </c>
      <c r="C24" s="62">
        <v>47</v>
      </c>
      <c r="D24" s="63">
        <v>56</v>
      </c>
      <c r="E24" s="16">
        <f>SUM(B24:D24)</f>
        <v>139</v>
      </c>
      <c r="F24" s="20">
        <f>B24/E24</f>
        <v>0.2589928057553957</v>
      </c>
      <c r="G24" s="66">
        <v>39</v>
      </c>
      <c r="H24" s="21">
        <f>G24/D24</f>
        <v>0.6964285714285714</v>
      </c>
      <c r="I24" s="20"/>
      <c r="J24" s="61">
        <v>16</v>
      </c>
      <c r="K24" s="62">
        <v>27</v>
      </c>
      <c r="L24" s="63">
        <v>53</v>
      </c>
      <c r="M24" s="16">
        <f>SUM(J24:L24)</f>
        <v>96</v>
      </c>
      <c r="N24" s="20">
        <f>J24/M24</f>
        <v>0.16666666666666666</v>
      </c>
      <c r="O24" s="66">
        <v>43</v>
      </c>
      <c r="P24" s="21">
        <f>O24/L24</f>
        <v>0.8113207547169812</v>
      </c>
    </row>
    <row r="25" spans="1:16" s="7" customFormat="1" ht="12.75">
      <c r="A25" s="14" t="s">
        <v>11</v>
      </c>
      <c r="B25" s="16">
        <f>SUM(B21:B24)</f>
        <v>118</v>
      </c>
      <c r="C25" s="16">
        <f>SUM(C21:C24)</f>
        <v>165</v>
      </c>
      <c r="D25" s="16">
        <f>SUM(D21:D24)</f>
        <v>267</v>
      </c>
      <c r="E25" s="16">
        <f>SUM(E21:E24)</f>
        <v>550</v>
      </c>
      <c r="F25" s="20">
        <f>B25/E25</f>
        <v>0.21454545454545454</v>
      </c>
      <c r="G25" s="18">
        <f>SUM(G21:G24)</f>
        <v>214</v>
      </c>
      <c r="H25" s="21">
        <f>G25/D25</f>
        <v>0.8014981273408239</v>
      </c>
      <c r="I25" s="20"/>
      <c r="J25" s="16">
        <f>SUM(J21:J24)</f>
        <v>48</v>
      </c>
      <c r="K25" s="16">
        <f>SUM(K21:K24)</f>
        <v>126</v>
      </c>
      <c r="L25" s="16">
        <f>SUM(L21:L24)</f>
        <v>281</v>
      </c>
      <c r="M25" s="16">
        <f>SUM(M21:M24)</f>
        <v>455</v>
      </c>
      <c r="N25" s="20">
        <f>J25/M25</f>
        <v>0.1054945054945055</v>
      </c>
      <c r="O25" s="18">
        <f>SUM(O21:O24)</f>
        <v>206</v>
      </c>
      <c r="P25" s="21">
        <f>O25/L25</f>
        <v>0.7330960854092526</v>
      </c>
    </row>
    <row r="26" spans="1:16" s="7" customFormat="1" ht="12.75">
      <c r="A26" s="14"/>
      <c r="B26" s="16"/>
      <c r="C26" s="16"/>
      <c r="D26" s="16"/>
      <c r="E26" s="16"/>
      <c r="F26" s="20"/>
      <c r="G26" s="18"/>
      <c r="H26" s="21"/>
      <c r="I26" s="20"/>
      <c r="J26" s="16"/>
      <c r="K26" s="16"/>
      <c r="L26" s="16"/>
      <c r="M26" s="16"/>
      <c r="N26" s="20"/>
      <c r="O26" s="18"/>
      <c r="P26" s="21"/>
    </row>
    <row r="27" spans="1:16" s="7" customFormat="1" ht="12.75">
      <c r="A27" s="14" t="s">
        <v>29</v>
      </c>
      <c r="B27" s="54">
        <v>13</v>
      </c>
      <c r="C27" s="54">
        <v>43</v>
      </c>
      <c r="D27" s="54">
        <v>52</v>
      </c>
      <c r="E27" s="16">
        <f>SUM(B27:D27)</f>
        <v>108</v>
      </c>
      <c r="F27" s="20">
        <f>B27/E27</f>
        <v>0.12037037037037036</v>
      </c>
      <c r="G27" s="54">
        <v>35</v>
      </c>
      <c r="H27" s="21">
        <f>G27/D27</f>
        <v>0.6730769230769231</v>
      </c>
      <c r="I27" s="20"/>
      <c r="J27" s="54">
        <v>13</v>
      </c>
      <c r="K27" s="54">
        <v>48</v>
      </c>
      <c r="L27" s="54">
        <v>46</v>
      </c>
      <c r="M27" s="16">
        <f>SUM(J27:L27)</f>
        <v>107</v>
      </c>
      <c r="N27" s="20">
        <f>J27/M27</f>
        <v>0.12149532710280374</v>
      </c>
      <c r="O27" s="54">
        <v>30</v>
      </c>
      <c r="P27" s="21">
        <f>O27/L27</f>
        <v>0.6521739130434783</v>
      </c>
    </row>
    <row r="28" spans="1:16" s="7" customFormat="1" ht="12.75">
      <c r="A28" s="14" t="s">
        <v>30</v>
      </c>
      <c r="B28" s="54">
        <v>12</v>
      </c>
      <c r="C28" s="54">
        <v>36</v>
      </c>
      <c r="D28" s="54">
        <v>29</v>
      </c>
      <c r="E28" s="16">
        <f>SUM(B28:D28)</f>
        <v>77</v>
      </c>
      <c r="F28" s="20">
        <f>B28/E28</f>
        <v>0.15584415584415584</v>
      </c>
      <c r="G28" s="54">
        <v>13</v>
      </c>
      <c r="H28" s="21">
        <f>G28/D28</f>
        <v>0.4482758620689655</v>
      </c>
      <c r="I28" s="20"/>
      <c r="J28" s="54">
        <v>8</v>
      </c>
      <c r="K28" s="54">
        <v>55</v>
      </c>
      <c r="L28" s="54">
        <v>47</v>
      </c>
      <c r="M28" s="16">
        <f>SUM(J28:L28)</f>
        <v>110</v>
      </c>
      <c r="N28" s="20">
        <f>J28/M28</f>
        <v>0.07272727272727272</v>
      </c>
      <c r="O28" s="54">
        <v>33</v>
      </c>
      <c r="P28" s="21">
        <f>O28/L28</f>
        <v>0.7021276595744681</v>
      </c>
    </row>
    <row r="29" spans="1:16" s="7" customFormat="1" ht="12.75">
      <c r="A29" s="14" t="s">
        <v>27</v>
      </c>
      <c r="B29" s="54">
        <v>11</v>
      </c>
      <c r="C29" s="54">
        <v>40</v>
      </c>
      <c r="D29" s="54">
        <v>36</v>
      </c>
      <c r="E29" s="16">
        <f>SUM(B29:D29)</f>
        <v>87</v>
      </c>
      <c r="F29" s="20">
        <f>B29/E29</f>
        <v>0.12643678160919541</v>
      </c>
      <c r="G29" s="54">
        <v>20</v>
      </c>
      <c r="H29" s="21">
        <f>G29/D29</f>
        <v>0.5555555555555556</v>
      </c>
      <c r="I29" s="20"/>
      <c r="J29" s="54">
        <v>16</v>
      </c>
      <c r="K29" s="54">
        <v>48</v>
      </c>
      <c r="L29" s="54">
        <v>40</v>
      </c>
      <c r="M29" s="16">
        <f>SUM(J29:L29)</f>
        <v>104</v>
      </c>
      <c r="N29" s="20">
        <f>J29/M29</f>
        <v>0.15384615384615385</v>
      </c>
      <c r="O29" s="54">
        <v>26</v>
      </c>
      <c r="P29" s="21">
        <f>O29/L29</f>
        <v>0.65</v>
      </c>
    </row>
    <row r="30" spans="1:16" s="7" customFormat="1" ht="12.75">
      <c r="A30" s="14" t="s">
        <v>28</v>
      </c>
      <c r="B30" s="54">
        <v>13</v>
      </c>
      <c r="C30" s="54">
        <v>25</v>
      </c>
      <c r="D30" s="54">
        <v>31</v>
      </c>
      <c r="E30" s="16">
        <f>SUM(B30:D30)</f>
        <v>69</v>
      </c>
      <c r="F30" s="20">
        <f>B30/E30</f>
        <v>0.18840579710144928</v>
      </c>
      <c r="G30" s="54">
        <v>23</v>
      </c>
      <c r="H30" s="21">
        <f>G30/D30</f>
        <v>0.7419354838709677</v>
      </c>
      <c r="I30" s="20"/>
      <c r="J30" s="54">
        <v>12</v>
      </c>
      <c r="K30" s="54">
        <v>44</v>
      </c>
      <c r="L30" s="54">
        <v>57</v>
      </c>
      <c r="M30" s="16">
        <f>SUM(J30:L30)</f>
        <v>113</v>
      </c>
      <c r="N30" s="20">
        <f>J30/M30</f>
        <v>0.10619469026548672</v>
      </c>
      <c r="O30" s="54">
        <v>37</v>
      </c>
      <c r="P30" s="21">
        <f>O30/L30</f>
        <v>0.6491228070175439</v>
      </c>
    </row>
    <row r="31" spans="1:16" s="7" customFormat="1" ht="12.75">
      <c r="A31" s="14" t="s">
        <v>31</v>
      </c>
      <c r="B31" s="16">
        <f>SUM(B27:B30)</f>
        <v>49</v>
      </c>
      <c r="C31" s="16">
        <f>SUM(C27:C30)</f>
        <v>144</v>
      </c>
      <c r="D31" s="16">
        <f>SUM(D27:D30)</f>
        <v>148</v>
      </c>
      <c r="E31" s="16">
        <f>SUM(B31:D31)</f>
        <v>341</v>
      </c>
      <c r="F31" s="20">
        <f>B31/E31</f>
        <v>0.1436950146627566</v>
      </c>
      <c r="G31" s="16">
        <f>SUM(G27:G30)</f>
        <v>91</v>
      </c>
      <c r="H31" s="21">
        <f>G31/D31</f>
        <v>0.6148648648648649</v>
      </c>
      <c r="I31" s="20"/>
      <c r="J31" s="16">
        <f>SUM(J27:J30)</f>
        <v>49</v>
      </c>
      <c r="K31" s="16">
        <f>SUM(K27:K30)</f>
        <v>195</v>
      </c>
      <c r="L31" s="16">
        <f>SUM(L27:L30)</f>
        <v>190</v>
      </c>
      <c r="M31" s="16">
        <f>SUM(J31:L31)</f>
        <v>434</v>
      </c>
      <c r="N31" s="20">
        <f>J31/M31</f>
        <v>0.11290322580645161</v>
      </c>
      <c r="O31" s="16">
        <f>SUM(O27:O30)</f>
        <v>126</v>
      </c>
      <c r="P31" s="21">
        <f>O31/L31</f>
        <v>0.6631578947368421</v>
      </c>
    </row>
    <row r="32" spans="1:16" s="6" customFormat="1" ht="12.75">
      <c r="A32" s="25"/>
      <c r="B32" s="31"/>
      <c r="C32" s="31"/>
      <c r="D32" s="31"/>
      <c r="E32" s="22"/>
      <c r="F32" s="26"/>
      <c r="G32" s="24"/>
      <c r="H32" s="24"/>
      <c r="I32" s="26"/>
      <c r="J32" s="31"/>
      <c r="K32" s="31"/>
      <c r="L32" s="31"/>
      <c r="M32" s="22"/>
      <c r="N32" s="26"/>
      <c r="O32" s="24"/>
      <c r="P32" s="23"/>
    </row>
    <row r="33" spans="1:15" s="41" customFormat="1" ht="15.75">
      <c r="A33" s="37" t="s">
        <v>33</v>
      </c>
      <c r="B33" s="39"/>
      <c r="C33" s="39"/>
      <c r="D33" s="39"/>
      <c r="E33" s="40"/>
      <c r="F33" s="40"/>
      <c r="G33" s="42"/>
      <c r="H33" s="43"/>
      <c r="I33" s="40"/>
      <c r="J33" s="39"/>
      <c r="K33" s="39"/>
      <c r="L33" s="39"/>
      <c r="M33" s="40"/>
      <c r="N33" s="40"/>
      <c r="O33" s="42"/>
    </row>
    <row r="34" spans="1:16" ht="12.75">
      <c r="A34" s="14"/>
      <c r="B34" s="30" t="s">
        <v>37</v>
      </c>
      <c r="C34" s="16"/>
      <c r="D34" s="17"/>
      <c r="E34" s="16"/>
      <c r="F34" s="16"/>
      <c r="G34" s="38" t="s">
        <v>13</v>
      </c>
      <c r="H34" s="19"/>
      <c r="I34" s="16"/>
      <c r="J34" s="30" t="s">
        <v>38</v>
      </c>
      <c r="K34" s="16"/>
      <c r="L34" s="16"/>
      <c r="M34" s="15"/>
      <c r="N34" s="15"/>
      <c r="O34" s="38" t="s">
        <v>13</v>
      </c>
      <c r="P34" s="13"/>
    </row>
    <row r="35" spans="1:16" s="6" customFormat="1" ht="12.75">
      <c r="A35" s="14" t="s">
        <v>11</v>
      </c>
      <c r="B35" s="16">
        <f>SUM(B10,B25)</f>
        <v>223</v>
      </c>
      <c r="C35" s="16">
        <f>SUM(C10,C25)</f>
        <v>359</v>
      </c>
      <c r="D35" s="16">
        <f>SUM(D10,D25)</f>
        <v>695</v>
      </c>
      <c r="E35" s="16">
        <f>SUM(E10,E25)</f>
        <v>1277</v>
      </c>
      <c r="F35" s="20">
        <f>B35/E35</f>
        <v>0.17462803445575567</v>
      </c>
      <c r="G35" s="18">
        <f>SUM(G10,G25)</f>
        <v>542</v>
      </c>
      <c r="H35" s="21">
        <f>G35/D35</f>
        <v>0.7798561151079136</v>
      </c>
      <c r="I35" s="20"/>
      <c r="J35" s="16">
        <f>SUM(J10,J25)</f>
        <v>87</v>
      </c>
      <c r="K35" s="16">
        <f>SUM(K10,K25)</f>
        <v>369</v>
      </c>
      <c r="L35" s="16">
        <f>SUM(L10,L25)</f>
        <v>708</v>
      </c>
      <c r="M35" s="16">
        <f>SUM(M10,M25)</f>
        <v>1164</v>
      </c>
      <c r="N35" s="20">
        <f>J35/M35</f>
        <v>0.07474226804123711</v>
      </c>
      <c r="O35" s="18">
        <f>SUM(O10,O25)</f>
        <v>548</v>
      </c>
      <c r="P35" s="21">
        <f>O35/L35</f>
        <v>0.7740112994350282</v>
      </c>
    </row>
    <row r="36" spans="1:16" s="6" customFormat="1" ht="12.75">
      <c r="A36" s="14" t="s">
        <v>31</v>
      </c>
      <c r="B36" s="16">
        <f>SUM(B16,B31)</f>
        <v>83</v>
      </c>
      <c r="C36" s="16">
        <f>SUM(C16,C31)</f>
        <v>338</v>
      </c>
      <c r="D36" s="16">
        <f>SUM(D16,D31)</f>
        <v>468</v>
      </c>
      <c r="E36" s="16">
        <f>SUM(E16,E31)</f>
        <v>889</v>
      </c>
      <c r="F36" s="20">
        <f>B36/E36</f>
        <v>0.09336332958380203</v>
      </c>
      <c r="G36" s="16">
        <f>SUM(G16,G31)</f>
        <v>297</v>
      </c>
      <c r="H36" s="21">
        <f>G36/D36</f>
        <v>0.6346153846153846</v>
      </c>
      <c r="I36" s="20"/>
      <c r="J36" s="16">
        <f>SUM(J16,J31)</f>
        <v>95</v>
      </c>
      <c r="K36" s="16">
        <f>SUM(K16,K31)</f>
        <v>380</v>
      </c>
      <c r="L36" s="16">
        <f>SUM(L16,L31)</f>
        <v>555</v>
      </c>
      <c r="M36" s="16">
        <f>SUM(M16,M31)</f>
        <v>1030</v>
      </c>
      <c r="N36" s="20">
        <f>J36/M36</f>
        <v>0.09223300970873786</v>
      </c>
      <c r="O36" s="16">
        <f>SUM(O16,O31)</f>
        <v>388</v>
      </c>
      <c r="P36" s="21">
        <f>O36/L36</f>
        <v>0.6990990990990991</v>
      </c>
    </row>
    <row r="37" spans="1:16" s="8" customFormat="1" ht="12.75">
      <c r="A37" s="52" t="s">
        <v>14</v>
      </c>
      <c r="B37" s="16"/>
      <c r="C37" s="16"/>
      <c r="D37" s="16"/>
      <c r="E37" s="15"/>
      <c r="F37" s="15"/>
      <c r="G37" s="51"/>
      <c r="H37" s="33"/>
      <c r="I37" s="15"/>
      <c r="J37" s="16"/>
      <c r="K37" s="16"/>
      <c r="L37" s="16"/>
      <c r="M37" s="15"/>
      <c r="N37" s="15"/>
      <c r="O37" s="33"/>
      <c r="P37" s="27"/>
    </row>
    <row r="38" spans="1:16" s="8" customFormat="1" ht="12.75">
      <c r="A38" s="14" t="s">
        <v>11</v>
      </c>
      <c r="B38" s="16">
        <f aca="true" t="shared" si="0" ref="B38:E39">SUM(B35,J35)</f>
        <v>310</v>
      </c>
      <c r="C38" s="16">
        <f t="shared" si="0"/>
        <v>728</v>
      </c>
      <c r="D38" s="16">
        <f t="shared" si="0"/>
        <v>1403</v>
      </c>
      <c r="E38" s="16">
        <f t="shared" si="0"/>
        <v>2441</v>
      </c>
      <c r="F38" s="20">
        <f>B38/E38</f>
        <v>0.1269971323228185</v>
      </c>
      <c r="G38" s="18">
        <f>SUM(G35,O35)</f>
        <v>1090</v>
      </c>
      <c r="H38" s="21">
        <f>G38/D38</f>
        <v>0.7769066286528866</v>
      </c>
      <c r="I38" s="20"/>
      <c r="J38" s="16"/>
      <c r="K38" s="32"/>
      <c r="L38" s="32"/>
      <c r="M38" s="28"/>
      <c r="N38" s="28"/>
      <c r="O38" s="33"/>
      <c r="P38" s="27"/>
    </row>
    <row r="39" spans="1:16" s="8" customFormat="1" ht="12.75">
      <c r="A39" s="14" t="s">
        <v>31</v>
      </c>
      <c r="B39" s="16">
        <f t="shared" si="0"/>
        <v>178</v>
      </c>
      <c r="C39" s="16">
        <f t="shared" si="0"/>
        <v>718</v>
      </c>
      <c r="D39" s="16">
        <f t="shared" si="0"/>
        <v>1023</v>
      </c>
      <c r="E39" s="16">
        <f t="shared" si="0"/>
        <v>1919</v>
      </c>
      <c r="F39" s="20">
        <f>B39/E39</f>
        <v>0.09275664408546118</v>
      </c>
      <c r="G39" s="18">
        <f>SUM(G36,O36)</f>
        <v>685</v>
      </c>
      <c r="H39" s="21">
        <f>G39/D39</f>
        <v>0.6695992179863147</v>
      </c>
      <c r="I39" s="20"/>
      <c r="J39" s="16"/>
      <c r="K39" s="32"/>
      <c r="L39" s="32"/>
      <c r="M39" s="28"/>
      <c r="N39" s="28"/>
      <c r="O39" s="33"/>
      <c r="P39" s="27"/>
    </row>
    <row r="40" spans="1:16" ht="12.75">
      <c r="A40" s="14"/>
      <c r="B40" s="16"/>
      <c r="C40" s="16"/>
      <c r="D40" s="16"/>
      <c r="E40" s="16"/>
      <c r="F40" s="20"/>
      <c r="G40" s="18"/>
      <c r="H40" s="21"/>
      <c r="I40" s="20"/>
      <c r="J40" s="16"/>
      <c r="K40" s="16"/>
      <c r="L40" s="16"/>
      <c r="M40" s="15"/>
      <c r="N40" s="15"/>
      <c r="O40" s="18"/>
      <c r="P40" s="13"/>
    </row>
    <row r="41" spans="1:16" ht="12.75">
      <c r="A41" s="53"/>
      <c r="B41" s="16"/>
      <c r="C41" s="16"/>
      <c r="D41" s="16"/>
      <c r="E41" s="16"/>
      <c r="F41" s="20"/>
      <c r="G41" s="18"/>
      <c r="H41" s="21"/>
      <c r="I41" s="20"/>
      <c r="J41" s="16"/>
      <c r="K41" s="16"/>
      <c r="L41" s="16"/>
      <c r="M41" s="15"/>
      <c r="N41" s="15"/>
      <c r="O41" s="18"/>
      <c r="P41" s="13"/>
    </row>
    <row r="42" spans="1:16" s="10" customFormat="1" ht="15.75">
      <c r="A42" s="37" t="s">
        <v>26</v>
      </c>
      <c r="B42" s="16"/>
      <c r="C42" s="16"/>
      <c r="D42" s="16"/>
      <c r="E42" s="15"/>
      <c r="F42" s="15"/>
      <c r="G42" s="38"/>
      <c r="H42" s="18"/>
      <c r="I42" s="15"/>
      <c r="J42" s="16"/>
      <c r="K42" s="16"/>
      <c r="L42" s="16"/>
      <c r="M42" s="15"/>
      <c r="N42" s="15"/>
      <c r="O42" s="18"/>
      <c r="P42" s="13"/>
    </row>
    <row r="43" spans="1:16" s="10" customFormat="1" ht="12.75">
      <c r="A43" s="14"/>
      <c r="B43" s="30" t="s">
        <v>39</v>
      </c>
      <c r="D43" s="16"/>
      <c r="E43" s="15"/>
      <c r="F43" s="15"/>
      <c r="G43" s="38" t="s">
        <v>13</v>
      </c>
      <c r="H43" s="18"/>
      <c r="I43" s="15"/>
      <c r="J43" s="30" t="s">
        <v>40</v>
      </c>
      <c r="L43" s="16"/>
      <c r="M43" s="15"/>
      <c r="N43" s="15"/>
      <c r="O43" s="38" t="s">
        <v>13</v>
      </c>
      <c r="P43" s="13"/>
    </row>
    <row r="44" spans="1:16" ht="12.75">
      <c r="A44" s="14" t="s">
        <v>1</v>
      </c>
      <c r="B44" s="16" t="s">
        <v>2</v>
      </c>
      <c r="C44" s="16" t="s">
        <v>3</v>
      </c>
      <c r="D44" s="17" t="s">
        <v>4</v>
      </c>
      <c r="E44" s="16" t="s">
        <v>5</v>
      </c>
      <c r="F44" s="16" t="s">
        <v>6</v>
      </c>
      <c r="G44" s="18" t="s">
        <v>15</v>
      </c>
      <c r="H44" s="19" t="s">
        <v>16</v>
      </c>
      <c r="I44" s="16"/>
      <c r="J44" s="16" t="s">
        <v>2</v>
      </c>
      <c r="K44" s="16" t="s">
        <v>3</v>
      </c>
      <c r="L44" s="17" t="s">
        <v>4</v>
      </c>
      <c r="M44" s="16" t="s">
        <v>5</v>
      </c>
      <c r="N44" s="16" t="s">
        <v>6</v>
      </c>
      <c r="O44" s="18" t="s">
        <v>15</v>
      </c>
      <c r="P44" s="19" t="s">
        <v>16</v>
      </c>
    </row>
    <row r="45" spans="1:16" s="6" customFormat="1" ht="12.75">
      <c r="A45" s="14" t="s">
        <v>7</v>
      </c>
      <c r="B45" s="36">
        <v>3</v>
      </c>
      <c r="C45" s="36">
        <v>10</v>
      </c>
      <c r="D45" s="36">
        <v>27</v>
      </c>
      <c r="E45" s="16">
        <f>SUM(B45:D45)</f>
        <v>40</v>
      </c>
      <c r="F45" s="20">
        <f aca="true" t="shared" si="1" ref="F45:F55">B45/E45</f>
        <v>0.075</v>
      </c>
      <c r="G45" s="36">
        <v>20</v>
      </c>
      <c r="H45" s="21">
        <f>G45/D45</f>
        <v>0.7407407407407407</v>
      </c>
      <c r="I45" s="20"/>
      <c r="J45" s="36">
        <v>3</v>
      </c>
      <c r="K45" s="36">
        <v>11</v>
      </c>
      <c r="L45" s="36">
        <v>36</v>
      </c>
      <c r="M45" s="16">
        <f>SUM(J45:L45)</f>
        <v>50</v>
      </c>
      <c r="N45" s="20">
        <f aca="true" t="shared" si="2" ref="N45:N55">J45/M45</f>
        <v>0.06</v>
      </c>
      <c r="O45" s="36">
        <v>26</v>
      </c>
      <c r="P45" s="21">
        <f>O45/L45</f>
        <v>0.7222222222222222</v>
      </c>
    </row>
    <row r="46" spans="1:16" s="6" customFormat="1" ht="12.75">
      <c r="A46" s="14" t="s">
        <v>8</v>
      </c>
      <c r="B46" s="36">
        <v>7</v>
      </c>
      <c r="C46" s="36">
        <v>16</v>
      </c>
      <c r="D46" s="36">
        <v>27</v>
      </c>
      <c r="E46" s="16">
        <f>SUM(B46:D46)</f>
        <v>50</v>
      </c>
      <c r="F46" s="20">
        <f t="shared" si="1"/>
        <v>0.14</v>
      </c>
      <c r="G46" s="36">
        <v>21</v>
      </c>
      <c r="H46" s="21">
        <f>G46/D46</f>
        <v>0.7777777777777778</v>
      </c>
      <c r="I46" s="20"/>
      <c r="J46" s="36">
        <v>9</v>
      </c>
      <c r="K46" s="36">
        <v>9</v>
      </c>
      <c r="L46" s="36">
        <v>43</v>
      </c>
      <c r="M46" s="16">
        <f>SUM(J46:L46)</f>
        <v>61</v>
      </c>
      <c r="N46" s="20">
        <f t="shared" si="2"/>
        <v>0.14754098360655737</v>
      </c>
      <c r="O46" s="36">
        <v>26</v>
      </c>
      <c r="P46" s="21">
        <f>O46/L46</f>
        <v>0.6046511627906976</v>
      </c>
    </row>
    <row r="47" spans="1:16" s="6" customFormat="1" ht="12.75">
      <c r="A47" s="14" t="s">
        <v>9</v>
      </c>
      <c r="B47" s="36">
        <v>7</v>
      </c>
      <c r="C47" s="36">
        <v>7</v>
      </c>
      <c r="D47" s="36">
        <v>49</v>
      </c>
      <c r="E47" s="16">
        <f>SUM(B47:D47)</f>
        <v>63</v>
      </c>
      <c r="F47" s="20">
        <f t="shared" si="1"/>
        <v>0.1111111111111111</v>
      </c>
      <c r="G47" s="36">
        <v>31</v>
      </c>
      <c r="H47" s="21">
        <f>G47/D47</f>
        <v>0.6326530612244898</v>
      </c>
      <c r="I47" s="20"/>
      <c r="J47" s="36">
        <v>16</v>
      </c>
      <c r="K47" s="36">
        <v>9</v>
      </c>
      <c r="L47" s="36">
        <v>47</v>
      </c>
      <c r="M47" s="16">
        <f>SUM(J47:L47)</f>
        <v>72</v>
      </c>
      <c r="N47" s="20">
        <f t="shared" si="2"/>
        <v>0.2222222222222222</v>
      </c>
      <c r="O47" s="36">
        <v>36</v>
      </c>
      <c r="P47" s="21">
        <f>O47/L47</f>
        <v>0.7659574468085106</v>
      </c>
    </row>
    <row r="48" spans="1:16" s="6" customFormat="1" ht="12.75">
      <c r="A48" s="14" t="s">
        <v>10</v>
      </c>
      <c r="B48" s="36">
        <v>10</v>
      </c>
      <c r="C48" s="36">
        <v>22</v>
      </c>
      <c r="D48" s="36">
        <v>52</v>
      </c>
      <c r="E48" s="16">
        <f>SUM(B48:D48)</f>
        <v>84</v>
      </c>
      <c r="F48" s="20">
        <f t="shared" si="1"/>
        <v>0.11904761904761904</v>
      </c>
      <c r="G48" s="36">
        <v>38</v>
      </c>
      <c r="H48" s="21">
        <f>G48/D48</f>
        <v>0.7307692307692307</v>
      </c>
      <c r="I48" s="20"/>
      <c r="J48" s="36">
        <v>8</v>
      </c>
      <c r="K48" s="36">
        <v>3</v>
      </c>
      <c r="L48" s="36">
        <v>33</v>
      </c>
      <c r="M48" s="16">
        <f>SUM(J48:L48)</f>
        <v>44</v>
      </c>
      <c r="N48" s="20">
        <f t="shared" si="2"/>
        <v>0.18181818181818182</v>
      </c>
      <c r="O48" s="36">
        <v>26</v>
      </c>
      <c r="P48" s="21">
        <f>O48/L48</f>
        <v>0.7878787878787878</v>
      </c>
    </row>
    <row r="49" spans="1:16" s="7" customFormat="1" ht="12.75">
      <c r="A49" s="14" t="s">
        <v>11</v>
      </c>
      <c r="B49" s="16">
        <f>SUM(B45:B48)</f>
        <v>27</v>
      </c>
      <c r="C49" s="16">
        <f>SUM(C45:C48)</f>
        <v>55</v>
      </c>
      <c r="D49" s="16">
        <f>SUM(D45:D48)</f>
        <v>155</v>
      </c>
      <c r="E49" s="16">
        <f>SUM(E45:E48)</f>
        <v>237</v>
      </c>
      <c r="F49" s="20">
        <f t="shared" si="1"/>
        <v>0.11392405063291139</v>
      </c>
      <c r="G49" s="18">
        <f>SUM(G45:G48)</f>
        <v>110</v>
      </c>
      <c r="H49" s="21">
        <f>G49/D49</f>
        <v>0.7096774193548387</v>
      </c>
      <c r="I49" s="20"/>
      <c r="J49" s="16">
        <f>SUM(J45:J48)</f>
        <v>36</v>
      </c>
      <c r="K49" s="16">
        <f>SUM(K45:K48)</f>
        <v>32</v>
      </c>
      <c r="L49" s="16">
        <f>SUM(L45:L48)</f>
        <v>159</v>
      </c>
      <c r="M49" s="16">
        <f>SUM(M45:M48)</f>
        <v>227</v>
      </c>
      <c r="N49" s="20">
        <f t="shared" si="2"/>
        <v>0.15859030837004406</v>
      </c>
      <c r="O49" s="18">
        <f>SUM(O45:O48)</f>
        <v>114</v>
      </c>
      <c r="P49" s="21">
        <f>O49/L49</f>
        <v>0.7169811320754716</v>
      </c>
    </row>
    <row r="50" spans="1:16" ht="12.75">
      <c r="A50" s="14"/>
      <c r="B50" s="16"/>
      <c r="C50" s="16"/>
      <c r="D50" s="16"/>
      <c r="E50" s="16"/>
      <c r="F50" s="20"/>
      <c r="G50" s="18"/>
      <c r="H50" s="21"/>
      <c r="I50" s="20"/>
      <c r="J50" s="16"/>
      <c r="K50" s="16"/>
      <c r="L50" s="16"/>
      <c r="M50" s="16"/>
      <c r="N50" s="20"/>
      <c r="O50" s="18"/>
      <c r="P50" s="21"/>
    </row>
    <row r="51" spans="1:16" ht="12.75">
      <c r="A51" s="14" t="s">
        <v>29</v>
      </c>
      <c r="B51" s="16">
        <v>3</v>
      </c>
      <c r="C51" s="16">
        <v>10</v>
      </c>
      <c r="D51" s="16">
        <v>46</v>
      </c>
      <c r="E51" s="16">
        <f>SUM(B51:D51)</f>
        <v>59</v>
      </c>
      <c r="F51" s="20">
        <f t="shared" si="1"/>
        <v>0.05084745762711865</v>
      </c>
      <c r="G51" s="18">
        <v>36</v>
      </c>
      <c r="H51" s="21">
        <f>G51/D51</f>
        <v>0.782608695652174</v>
      </c>
      <c r="I51" s="20"/>
      <c r="J51" s="16">
        <v>3</v>
      </c>
      <c r="K51" s="16">
        <v>4</v>
      </c>
      <c r="L51" s="16">
        <v>32</v>
      </c>
      <c r="M51" s="16">
        <f>SUM(J51:L51)</f>
        <v>39</v>
      </c>
      <c r="N51" s="20">
        <f t="shared" si="2"/>
        <v>0.07692307692307693</v>
      </c>
      <c r="O51" s="18">
        <v>25</v>
      </c>
      <c r="P51" s="21">
        <f>O51/L51</f>
        <v>0.78125</v>
      </c>
    </row>
    <row r="52" spans="1:16" ht="12.75">
      <c r="A52" s="14" t="s">
        <v>30</v>
      </c>
      <c r="B52" s="16">
        <v>3</v>
      </c>
      <c r="C52" s="16">
        <v>10</v>
      </c>
      <c r="D52" s="16">
        <v>36</v>
      </c>
      <c r="E52" s="16">
        <f>SUM(B52:D52)</f>
        <v>49</v>
      </c>
      <c r="F52" s="20">
        <f t="shared" si="1"/>
        <v>0.061224489795918366</v>
      </c>
      <c r="G52" s="18">
        <v>29</v>
      </c>
      <c r="H52" s="21">
        <f>G52/D52</f>
        <v>0.8055555555555556</v>
      </c>
      <c r="I52" s="20"/>
      <c r="J52" s="16">
        <v>0</v>
      </c>
      <c r="K52" s="16">
        <v>17</v>
      </c>
      <c r="L52" s="16">
        <v>38</v>
      </c>
      <c r="M52" s="16">
        <f>SUM(J52:L52)</f>
        <v>55</v>
      </c>
      <c r="N52" s="20">
        <f t="shared" si="2"/>
        <v>0</v>
      </c>
      <c r="O52" s="18">
        <v>31</v>
      </c>
      <c r="P52" s="21">
        <f>O52/L52</f>
        <v>0.8157894736842105</v>
      </c>
    </row>
    <row r="53" spans="1:16" ht="12.75">
      <c r="A53" s="14" t="s">
        <v>27</v>
      </c>
      <c r="B53" s="16">
        <v>4</v>
      </c>
      <c r="C53" s="16">
        <v>8</v>
      </c>
      <c r="D53" s="16">
        <v>34</v>
      </c>
      <c r="E53" s="16">
        <f>SUM(B53:D53)</f>
        <v>46</v>
      </c>
      <c r="F53" s="20">
        <f t="shared" si="1"/>
        <v>0.08695652173913043</v>
      </c>
      <c r="G53" s="18">
        <v>20</v>
      </c>
      <c r="H53" s="21">
        <f>G53/D53</f>
        <v>0.5882352941176471</v>
      </c>
      <c r="I53" s="20"/>
      <c r="J53" s="16">
        <v>1</v>
      </c>
      <c r="K53" s="16">
        <v>10</v>
      </c>
      <c r="L53" s="16">
        <v>31</v>
      </c>
      <c r="M53" s="16">
        <f>SUM(J53:L53)</f>
        <v>42</v>
      </c>
      <c r="N53" s="20">
        <f t="shared" si="2"/>
        <v>0.023809523809523808</v>
      </c>
      <c r="O53" s="18">
        <v>21</v>
      </c>
      <c r="P53" s="21">
        <f>O53/L53</f>
        <v>0.6774193548387096</v>
      </c>
    </row>
    <row r="54" spans="1:16" ht="12.75">
      <c r="A54" s="14" t="s">
        <v>28</v>
      </c>
      <c r="B54" s="16">
        <v>1</v>
      </c>
      <c r="C54" s="16">
        <v>15</v>
      </c>
      <c r="D54" s="16">
        <v>43</v>
      </c>
      <c r="E54" s="16">
        <f>SUM(B54:D54)</f>
        <v>59</v>
      </c>
      <c r="F54" s="20">
        <f t="shared" si="1"/>
        <v>0.01694915254237288</v>
      </c>
      <c r="G54" s="18">
        <v>25</v>
      </c>
      <c r="H54" s="21">
        <f>G54/D54</f>
        <v>0.5813953488372093</v>
      </c>
      <c r="I54" s="20"/>
      <c r="J54" s="16">
        <v>3</v>
      </c>
      <c r="K54" s="16">
        <v>13</v>
      </c>
      <c r="L54" s="16">
        <v>39</v>
      </c>
      <c r="M54" s="16">
        <f>SUM(J54:L54)</f>
        <v>55</v>
      </c>
      <c r="N54" s="20">
        <f t="shared" si="2"/>
        <v>0.05454545454545454</v>
      </c>
      <c r="O54" s="18">
        <v>24</v>
      </c>
      <c r="P54" s="21">
        <f>O54/L54</f>
        <v>0.6153846153846154</v>
      </c>
    </row>
    <row r="55" spans="1:16" ht="12.75">
      <c r="A55" s="14" t="s">
        <v>31</v>
      </c>
      <c r="B55" s="16">
        <f>SUM(B51:B54)</f>
        <v>11</v>
      </c>
      <c r="C55" s="16">
        <f>SUM(C51:C54)</f>
        <v>43</v>
      </c>
      <c r="D55" s="16">
        <f>SUM(D51:D54)</f>
        <v>159</v>
      </c>
      <c r="E55" s="16">
        <f>SUM(B55:D55)</f>
        <v>213</v>
      </c>
      <c r="F55" s="20">
        <f t="shared" si="1"/>
        <v>0.051643192488262914</v>
      </c>
      <c r="G55" s="16">
        <f>SUM(G51:G54)</f>
        <v>110</v>
      </c>
      <c r="H55" s="21">
        <f>G55/D55</f>
        <v>0.6918238993710691</v>
      </c>
      <c r="I55" s="20"/>
      <c r="J55" s="16">
        <f>SUM(J51:J54)</f>
        <v>7</v>
      </c>
      <c r="K55" s="16">
        <f>SUM(K51:K54)</f>
        <v>44</v>
      </c>
      <c r="L55" s="16">
        <f>SUM(L51:L54)</f>
        <v>140</v>
      </c>
      <c r="M55" s="16">
        <f>SUM(J55:L55)</f>
        <v>191</v>
      </c>
      <c r="N55" s="20">
        <f t="shared" si="2"/>
        <v>0.03664921465968586</v>
      </c>
      <c r="O55" s="16">
        <f>SUM(O51:O54)</f>
        <v>101</v>
      </c>
      <c r="P55" s="21">
        <f>O55/L55</f>
        <v>0.7214285714285714</v>
      </c>
    </row>
    <row r="56" spans="1:16" ht="12.75">
      <c r="A56" s="14"/>
      <c r="B56" s="16"/>
      <c r="C56" s="16"/>
      <c r="D56" s="16"/>
      <c r="E56" s="16"/>
      <c r="F56" s="20"/>
      <c r="G56" s="16"/>
      <c r="H56" s="21"/>
      <c r="I56" s="20"/>
      <c r="J56" s="16"/>
      <c r="K56" s="16"/>
      <c r="L56" s="16"/>
      <c r="M56" s="16"/>
      <c r="N56" s="20"/>
      <c r="O56" s="16"/>
      <c r="P56" s="21"/>
    </row>
    <row r="57" spans="1:16" ht="12.75">
      <c r="A57" s="30" t="s">
        <v>42</v>
      </c>
      <c r="B57" s="16"/>
      <c r="C57" s="16"/>
      <c r="D57" s="16"/>
      <c r="E57" s="16"/>
      <c r="F57" s="20"/>
      <c r="G57" s="18"/>
      <c r="H57" s="21"/>
      <c r="I57" s="20"/>
      <c r="J57" s="16"/>
      <c r="K57" s="16"/>
      <c r="L57" s="16"/>
      <c r="M57" s="16"/>
      <c r="N57" s="20"/>
      <c r="O57" s="16"/>
      <c r="P57" s="21"/>
    </row>
    <row r="58" spans="1:16" ht="12.75">
      <c r="A58" s="14"/>
      <c r="B58" s="16" t="s">
        <v>2</v>
      </c>
      <c r="C58" s="16" t="s">
        <v>3</v>
      </c>
      <c r="D58" s="17" t="s">
        <v>4</v>
      </c>
      <c r="E58" s="16" t="s">
        <v>5</v>
      </c>
      <c r="F58" s="16" t="s">
        <v>6</v>
      </c>
      <c r="G58" s="38" t="s">
        <v>13</v>
      </c>
      <c r="H58" s="19"/>
      <c r="I58" s="20"/>
      <c r="J58" s="16"/>
      <c r="K58" s="16"/>
      <c r="L58" s="16"/>
      <c r="M58" s="16"/>
      <c r="N58" s="20"/>
      <c r="O58" s="16"/>
      <c r="P58" s="21"/>
    </row>
    <row r="59" spans="1:16" ht="12.75">
      <c r="A59" s="14" t="s">
        <v>11</v>
      </c>
      <c r="B59" s="16">
        <f>SUM(B49,J49)</f>
        <v>63</v>
      </c>
      <c r="C59" s="16">
        <f>SUM(C49,K49)</f>
        <v>87</v>
      </c>
      <c r="D59" s="16">
        <f>SUM(D49,L49)</f>
        <v>314</v>
      </c>
      <c r="E59" s="16">
        <f>SUM(E49,M49)</f>
        <v>464</v>
      </c>
      <c r="F59" s="20">
        <f>B59/E59</f>
        <v>0.13577586206896552</v>
      </c>
      <c r="G59" s="16">
        <f>SUM(G49,O49)</f>
        <v>224</v>
      </c>
      <c r="H59" s="21">
        <f>G59/D59</f>
        <v>0.7133757961783439</v>
      </c>
      <c r="I59" s="20"/>
      <c r="J59" s="16"/>
      <c r="K59" s="16"/>
      <c r="L59" s="16"/>
      <c r="M59" s="16"/>
      <c r="N59" s="20"/>
      <c r="O59" s="16"/>
      <c r="P59" s="21"/>
    </row>
    <row r="60" spans="1:16" ht="12.75">
      <c r="A60" s="14" t="s">
        <v>31</v>
      </c>
      <c r="B60" s="16">
        <f>SUM(B55,J55)</f>
        <v>18</v>
      </c>
      <c r="C60" s="16">
        <f>SUM(C55,K55)</f>
        <v>87</v>
      </c>
      <c r="D60" s="16">
        <f>SUM(D55,L55)</f>
        <v>299</v>
      </c>
      <c r="E60" s="16">
        <f>SUM(E55,M55)</f>
        <v>404</v>
      </c>
      <c r="F60" s="20">
        <f>B60/E60</f>
        <v>0.04455445544554455</v>
      </c>
      <c r="G60" s="16">
        <f>SUM(G55,O55)</f>
        <v>211</v>
      </c>
      <c r="H60" s="21">
        <f>G60/D60</f>
        <v>0.705685618729097</v>
      </c>
      <c r="I60" s="20"/>
      <c r="J60" s="16"/>
      <c r="K60" s="16"/>
      <c r="L60" s="16"/>
      <c r="M60" s="16"/>
      <c r="N60" s="20"/>
      <c r="O60" s="16"/>
      <c r="P60" s="21"/>
    </row>
    <row r="61" spans="1:16" ht="12.75">
      <c r="A61" s="14"/>
      <c r="B61" s="16"/>
      <c r="C61" s="16"/>
      <c r="D61" s="16"/>
      <c r="E61" s="16"/>
      <c r="F61" s="20"/>
      <c r="G61" s="18"/>
      <c r="H61" s="21"/>
      <c r="I61" s="20"/>
      <c r="J61" s="16"/>
      <c r="K61" s="16"/>
      <c r="L61" s="16"/>
      <c r="M61" s="16"/>
      <c r="N61" s="20"/>
      <c r="O61" s="18"/>
      <c r="P61" s="21"/>
    </row>
    <row r="62" spans="1:16" ht="12.75">
      <c r="A62" s="14" t="s">
        <v>44</v>
      </c>
      <c r="B62" s="16"/>
      <c r="C62" s="16"/>
      <c r="D62" s="16"/>
      <c r="E62" s="16"/>
      <c r="F62" s="20"/>
      <c r="G62" s="18"/>
      <c r="H62" s="21"/>
      <c r="I62" s="20"/>
      <c r="J62" s="16"/>
      <c r="K62" s="16"/>
      <c r="L62" s="16"/>
      <c r="M62" s="16"/>
      <c r="N62" s="20"/>
      <c r="O62" s="18"/>
      <c r="P62" s="21"/>
    </row>
    <row r="63" spans="1:16" ht="12.75">
      <c r="A63" s="14" t="s">
        <v>41</v>
      </c>
      <c r="B63" s="16"/>
      <c r="C63" s="16"/>
      <c r="D63" s="16"/>
      <c r="E63" s="16"/>
      <c r="F63" s="20"/>
      <c r="G63" s="18"/>
      <c r="H63" s="21"/>
      <c r="I63" s="20"/>
      <c r="J63" s="16"/>
      <c r="K63" s="16"/>
      <c r="L63" s="16"/>
      <c r="M63" s="16"/>
      <c r="N63" s="20"/>
      <c r="O63" s="18"/>
      <c r="P63" s="21"/>
    </row>
    <row r="64" spans="1:16" ht="12.75">
      <c r="A64" s="14" t="s">
        <v>32</v>
      </c>
      <c r="B64" s="16"/>
      <c r="C64" s="16"/>
      <c r="D64" s="16"/>
      <c r="E64" s="16"/>
      <c r="F64" s="20"/>
      <c r="G64" s="18"/>
      <c r="H64" s="21"/>
      <c r="I64" s="20"/>
      <c r="J64" s="16"/>
      <c r="K64" s="16"/>
      <c r="L64" s="16"/>
      <c r="M64" s="15"/>
      <c r="N64" s="15"/>
      <c r="O64" s="18"/>
      <c r="P64" s="13"/>
    </row>
    <row r="65" spans="1:16" ht="12.75">
      <c r="A65" s="14" t="s">
        <v>25</v>
      </c>
      <c r="B65" s="16"/>
      <c r="C65" s="16"/>
      <c r="D65" s="16"/>
      <c r="E65" s="16"/>
      <c r="F65" s="20"/>
      <c r="G65" s="18"/>
      <c r="H65" s="21"/>
      <c r="I65" s="20"/>
      <c r="J65" s="16"/>
      <c r="K65" s="16"/>
      <c r="L65" s="16"/>
      <c r="M65" s="15"/>
      <c r="N65" s="15"/>
      <c r="O65" s="18"/>
      <c r="P65" s="13"/>
    </row>
    <row r="66" spans="1:16" ht="12.75">
      <c r="A66" s="14" t="s">
        <v>24</v>
      </c>
      <c r="B66" s="16"/>
      <c r="C66" s="16"/>
      <c r="D66" s="16"/>
      <c r="E66" s="16"/>
      <c r="F66" s="20"/>
      <c r="G66" s="18"/>
      <c r="H66" s="21"/>
      <c r="I66" s="20"/>
      <c r="J66" s="16"/>
      <c r="K66" s="16"/>
      <c r="L66" s="16"/>
      <c r="M66" s="15"/>
      <c r="N66" s="15"/>
      <c r="O66" s="18"/>
      <c r="P66" s="13"/>
    </row>
    <row r="67" spans="1:16" ht="12.75">
      <c r="A67" s="14" t="s">
        <v>23</v>
      </c>
      <c r="B67" s="16"/>
      <c r="C67" s="16"/>
      <c r="D67" s="16"/>
      <c r="E67" s="16"/>
      <c r="F67" s="20"/>
      <c r="G67" s="18"/>
      <c r="H67" s="21"/>
      <c r="I67" s="20"/>
      <c r="J67" s="16"/>
      <c r="K67" s="16"/>
      <c r="L67" s="16"/>
      <c r="M67" s="15"/>
      <c r="N67" s="15"/>
      <c r="O67" s="18"/>
      <c r="P67" s="13"/>
    </row>
    <row r="68" spans="1:16" ht="12.75">
      <c r="A68" s="14" t="s">
        <v>22</v>
      </c>
      <c r="B68" s="16"/>
      <c r="C68" s="16"/>
      <c r="D68" s="16"/>
      <c r="E68" s="16"/>
      <c r="F68" s="20"/>
      <c r="G68" s="18"/>
      <c r="H68" s="21"/>
      <c r="I68" s="20"/>
      <c r="J68" s="16"/>
      <c r="K68" s="16"/>
      <c r="L68" s="16"/>
      <c r="M68" s="15"/>
      <c r="N68" s="15"/>
      <c r="O68" s="18"/>
      <c r="P68" s="13"/>
    </row>
    <row r="69" ht="12.75">
      <c r="A69" s="15" t="s">
        <v>21</v>
      </c>
    </row>
    <row r="70" ht="12.75">
      <c r="A70" s="15" t="s">
        <v>20</v>
      </c>
    </row>
    <row r="71" spans="1:8" ht="12.75">
      <c r="A71" s="15" t="s">
        <v>34</v>
      </c>
      <c r="H71" s="49"/>
    </row>
    <row r="72" spans="1:8" ht="12.75">
      <c r="A72" s="15" t="s">
        <v>19</v>
      </c>
      <c r="H72" s="49"/>
    </row>
    <row r="73" spans="1:8" ht="12.75">
      <c r="A73" s="15" t="s">
        <v>35</v>
      </c>
      <c r="H73" s="49"/>
    </row>
    <row r="74" spans="1:16" ht="12.75">
      <c r="A74" s="9" t="s">
        <v>18</v>
      </c>
      <c r="B74" s="16"/>
      <c r="C74" s="16"/>
      <c r="D74" s="16"/>
      <c r="E74" s="15"/>
      <c r="F74" s="15"/>
      <c r="G74" s="18"/>
      <c r="H74" s="19"/>
      <c r="I74" s="15"/>
      <c r="J74" s="16"/>
      <c r="K74" s="16"/>
      <c r="L74" s="16"/>
      <c r="M74" s="15"/>
      <c r="N74" s="15"/>
      <c r="O74" s="18"/>
      <c r="P74" s="13"/>
    </row>
    <row r="75" spans="1:16" ht="12.75">
      <c r="A75" s="1" t="s">
        <v>17</v>
      </c>
      <c r="B75" s="16"/>
      <c r="C75" s="16"/>
      <c r="D75" s="16"/>
      <c r="E75" s="15"/>
      <c r="F75" s="15"/>
      <c r="G75" s="18"/>
      <c r="H75" s="19"/>
      <c r="I75" s="15"/>
      <c r="J75" s="16"/>
      <c r="K75" s="16"/>
      <c r="L75" s="16"/>
      <c r="M75" s="15"/>
      <c r="N75" s="15"/>
      <c r="O75" s="18"/>
      <c r="P75" s="13"/>
    </row>
    <row r="76" spans="1:16" ht="12.75">
      <c r="A76" s="35"/>
      <c r="B76" s="16"/>
      <c r="C76" s="16"/>
      <c r="D76" s="16"/>
      <c r="E76" s="15"/>
      <c r="F76" s="15"/>
      <c r="G76" s="18"/>
      <c r="H76" s="19"/>
      <c r="I76" s="15"/>
      <c r="J76" s="16"/>
      <c r="K76" s="16"/>
      <c r="L76" s="16"/>
      <c r="M76" s="15"/>
      <c r="N76" s="15"/>
      <c r="O76" s="18"/>
      <c r="P76" s="13"/>
    </row>
    <row r="77" spans="1:16" s="10" customFormat="1" ht="12.75">
      <c r="A77" s="9"/>
      <c r="B77" s="16"/>
      <c r="C77" s="16"/>
      <c r="D77" s="16"/>
      <c r="E77" s="15"/>
      <c r="F77" s="15"/>
      <c r="G77" s="18"/>
      <c r="H77" s="19"/>
      <c r="I77" s="15"/>
      <c r="J77" s="16"/>
      <c r="K77" s="16"/>
      <c r="L77" s="16"/>
      <c r="M77" s="15"/>
      <c r="N77" s="15"/>
      <c r="O77" s="18"/>
      <c r="P77" s="13"/>
    </row>
    <row r="78" spans="2:16" ht="12.75">
      <c r="B78" s="16"/>
      <c r="C78" s="16"/>
      <c r="D78" s="16"/>
      <c r="E78" s="15"/>
      <c r="F78" s="15"/>
      <c r="G78" s="18"/>
      <c r="H78" s="19"/>
      <c r="I78" s="15"/>
      <c r="J78" s="16"/>
      <c r="K78" s="16"/>
      <c r="L78" s="16"/>
      <c r="M78" s="15"/>
      <c r="N78" s="15"/>
      <c r="O78" s="18"/>
      <c r="P78" s="13"/>
    </row>
    <row r="79" spans="1:16" ht="12.75">
      <c r="A79" s="35"/>
      <c r="B79" s="16"/>
      <c r="C79" s="16"/>
      <c r="D79" s="16"/>
      <c r="E79" s="15"/>
      <c r="F79" s="15"/>
      <c r="G79" s="18"/>
      <c r="H79" s="19"/>
      <c r="I79" s="15"/>
      <c r="J79" s="16"/>
      <c r="K79" s="16"/>
      <c r="L79" s="16"/>
      <c r="M79" s="15"/>
      <c r="N79" s="15"/>
      <c r="O79" s="18"/>
      <c r="P79" s="13"/>
    </row>
    <row r="80" spans="1:16" ht="12.75">
      <c r="A80" s="15"/>
      <c r="B80" s="16"/>
      <c r="C80" s="16"/>
      <c r="D80" s="16"/>
      <c r="E80" s="15"/>
      <c r="F80" s="15"/>
      <c r="G80" s="18"/>
      <c r="H80" s="19"/>
      <c r="I80" s="15"/>
      <c r="J80" s="16"/>
      <c r="K80" s="16"/>
      <c r="L80" s="16"/>
      <c r="M80" s="15"/>
      <c r="N80" s="15"/>
      <c r="O80" s="18"/>
      <c r="P80" s="13"/>
    </row>
    <row r="81" spans="1:16" ht="12.75">
      <c r="A81" s="15"/>
      <c r="B81" s="16"/>
      <c r="C81" s="16"/>
      <c r="D81" s="16"/>
      <c r="E81" s="15"/>
      <c r="F81" s="15"/>
      <c r="G81" s="18"/>
      <c r="H81" s="19"/>
      <c r="I81" s="15"/>
      <c r="J81" s="16"/>
      <c r="K81" s="16"/>
      <c r="L81" s="16"/>
      <c r="M81" s="15"/>
      <c r="N81" s="15"/>
      <c r="O81" s="18"/>
      <c r="P81" s="13"/>
    </row>
    <row r="82" spans="1:14" ht="12.75">
      <c r="A82" s="11"/>
      <c r="B82" s="12"/>
      <c r="C82" s="12"/>
      <c r="D82" s="12"/>
      <c r="E82" s="11"/>
      <c r="F82" s="11"/>
      <c r="I82" s="11"/>
      <c r="J82" s="12"/>
      <c r="K82" s="12"/>
      <c r="L82" s="12"/>
      <c r="M82" s="11"/>
      <c r="N82" s="11"/>
    </row>
    <row r="83" spans="1:14" ht="12.75">
      <c r="A83" s="11"/>
      <c r="B83" s="12"/>
      <c r="C83" s="12"/>
      <c r="D83" s="12"/>
      <c r="E83" s="11"/>
      <c r="F83" s="11"/>
      <c r="I83" s="11"/>
      <c r="J83" s="12"/>
      <c r="K83" s="12"/>
      <c r="L83" s="12"/>
      <c r="M83" s="11"/>
      <c r="N83" s="11"/>
    </row>
    <row r="84" spans="1:14" ht="12.75">
      <c r="A84" s="11"/>
      <c r="B84" s="12"/>
      <c r="C84" s="12"/>
      <c r="D84" s="12"/>
      <c r="E84" s="11"/>
      <c r="F84" s="11"/>
      <c r="I84" s="11"/>
      <c r="J84" s="12"/>
      <c r="K84" s="12"/>
      <c r="L84" s="12"/>
      <c r="M84" s="11"/>
      <c r="N84" s="11"/>
    </row>
    <row r="85" spans="1:14" ht="12.75">
      <c r="A85" s="11"/>
      <c r="B85" s="12"/>
      <c r="C85" s="12"/>
      <c r="D85" s="12"/>
      <c r="E85" s="11"/>
      <c r="F85" s="11"/>
      <c r="I85" s="11"/>
      <c r="J85" s="12"/>
      <c r="K85" s="12"/>
      <c r="L85" s="12"/>
      <c r="M85" s="11"/>
      <c r="N85" s="11"/>
    </row>
    <row r="86" spans="1:14" ht="12.75">
      <c r="A86" s="11"/>
      <c r="B86" s="12"/>
      <c r="C86" s="12"/>
      <c r="D86" s="12"/>
      <c r="E86" s="11"/>
      <c r="F86" s="11"/>
      <c r="I86" s="11"/>
      <c r="J86" s="12"/>
      <c r="K86" s="12"/>
      <c r="L86" s="12"/>
      <c r="M86" s="11"/>
      <c r="N86" s="11"/>
    </row>
    <row r="87" spans="1:14" ht="12.75">
      <c r="A87" s="11"/>
      <c r="B87" s="12"/>
      <c r="C87" s="12"/>
      <c r="D87" s="12"/>
      <c r="E87" s="11"/>
      <c r="F87" s="11"/>
      <c r="I87" s="11"/>
      <c r="J87" s="12"/>
      <c r="K87" s="12"/>
      <c r="L87" s="12"/>
      <c r="M87" s="11"/>
      <c r="N87" s="11"/>
    </row>
  </sheetData>
  <sheetProtection/>
  <printOptions horizontalCentered="1"/>
  <pageMargins left="0.1968503937007874" right="0.1968503937007874" top="0.17" bottom="0.16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2021-11-02T21:37:31Z</cp:lastPrinted>
  <dcterms:created xsi:type="dcterms:W3CDTF">2010-05-11T11:43:57Z</dcterms:created>
  <dcterms:modified xsi:type="dcterms:W3CDTF">2022-05-20T17:42:27Z</dcterms:modified>
  <cp:category/>
  <cp:version/>
  <cp:contentType/>
  <cp:contentStatus/>
</cp:coreProperties>
</file>