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Eastbound" sheetId="2" state="visible" r:id="rId4"/>
    <sheet name="Westbound" sheetId="3" state="visible" r:id="rId5"/>
    <sheet name="Total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<sst xmlns="http://schemas.openxmlformats.org/spreadsheetml/2006/main" count="38" uniqueCount="24">
  <si>
    <t xml:space="preserve">Location - Brighton Place, between East Brigton Crescent and Bridge</t>
  </si>
  <si>
    <t xml:space="preserve">Tuesday May 12th, 2026</t>
  </si>
  <si>
    <t xml:space="preserve">AM Weather - Sunny, dry, light wind</t>
  </si>
  <si>
    <t xml:space="preserve">PM Weather - Windy, sunny spells, spit of rain</t>
  </si>
  <si>
    <t xml:space="preserve">Buses and Taxis included in commercial total.</t>
  </si>
  <si>
    <t xml:space="preserve">Cycles which turned into or came out of Christian Path were included</t>
  </si>
  <si>
    <t xml:space="preserve">Mopeds were not included - there were 2 in westbound in the morning</t>
  </si>
  <si>
    <t xml:space="preserve">Bruntstane Road filtering in place, now permanent.</t>
  </si>
  <si>
    <t xml:space="preserve">Brighton Place</t>
  </si>
  <si>
    <t xml:space="preserve">Eastbound (Towards Porty)</t>
  </si>
  <si>
    <t xml:space="preserve">Bikes</t>
  </si>
  <si>
    <t xml:space="preserve">Comercial</t>
  </si>
  <si>
    <t xml:space="preserve">Cars (single)</t>
  </si>
  <si>
    <t xml:space="preserve">Cars (multiple)</t>
  </si>
  <si>
    <t xml:space="preserve">Cars Total</t>
  </si>
  <si>
    <t xml:space="preserve">(08:00 - 09:00)</t>
  </si>
  <si>
    <t xml:space="preserve">(12-30 - 13:30)</t>
  </si>
  <si>
    <t xml:space="preserve">Westbound (Towards Duddingston)</t>
  </si>
  <si>
    <t xml:space="preserve">Morning</t>
  </si>
  <si>
    <t xml:space="preserve">Commercial</t>
  </si>
  <si>
    <t xml:space="preserve">Pivate Cars</t>
  </si>
  <si>
    <t xml:space="preserve">% Bikes</t>
  </si>
  <si>
    <t xml:space="preserve">% SO Cars</t>
  </si>
  <si>
    <t xml:space="preserve">Lunch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</si>
</sst>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h:mm:ss\ AM/PM"/>
    <numFmt numFmtId="166" formatCode="0.00%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true"/>
  </sheetPr>
  <dimension ref="B1:B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customHeight="true" zeroHeight="false" outlineLevelRow="0" outlineLevelCol="0"/>
  <sheetData>
    <row r="1" customFormat="false" ht="15.75" hidden="false" customHeight="false" outlineLevel="0" collapsed="false">
      <c r="B1" s="1"/>
    </row>
    <row r="2" customFormat="false" ht="15.75" hidden="false" customHeight="false" outlineLevel="0" collapsed="false">
      <c r="B2" s="1" t="s">
        <v>0</v>
      </c>
    </row>
    <row r="3" customFormat="false" ht="15.75" hidden="false" customHeight="false" outlineLevel="0" collapsed="false">
      <c r="B3" s="1" t="s">
        <v>1</v>
      </c>
    </row>
    <row r="4" customFormat="false" ht="15.75" hidden="false" customHeight="false" outlineLevel="0" collapsed="false">
      <c r="B4" s="1" t="s">
        <v>2</v>
      </c>
    </row>
    <row r="5" customFormat="false" ht="15.75" hidden="false" customHeight="false" outlineLevel="0" collapsed="false">
      <c r="B5" s="1" t="s">
        <v>3</v>
      </c>
    </row>
    <row r="7" customFormat="false" ht="15.75" hidden="false" customHeight="false" outlineLevel="0" collapsed="false">
      <c r="B7" s="1" t="s">
        <v>4</v>
      </c>
    </row>
    <row r="8" customFormat="false" ht="15.75" hidden="false" customHeight="false" outlineLevel="0" collapsed="false">
      <c r="B8" s="1" t="s">
        <v>5</v>
      </c>
    </row>
    <row r="9" customFormat="false" ht="15.75" hidden="false" customHeight="false" outlineLevel="0" collapsed="false">
      <c r="B9" s="1" t="s">
        <v>6</v>
      </c>
    </row>
    <row r="12" customFormat="false" ht="15.75" hidden="false" customHeight="false" outlineLevel="0" collapsed="false">
      <c r="B12" s="1" t="s">
        <v>7</v>
      </c>
    </row>
  </sheetData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customHeight="true" zeroHeight="false" outlineLevelRow="0" outlineLevelCol="0"/>
  <sheetData>
    <row r="1" customFormat="false" ht="15.75" hidden="false" customHeight="false" outlineLevel="0" collapsed="false">
      <c r="A1" s="1" t="s">
        <v>8</v>
      </c>
      <c r="B1" s="1" t="s">
        <v>9</v>
      </c>
      <c r="C1" s="1"/>
      <c r="D1" s="1"/>
      <c r="E1" s="1"/>
      <c r="F1" s="1"/>
    </row>
    <row r="2" customFormat="false" ht="15.75" hidden="false" customHeight="false" outlineLevel="0" collapsed="false"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</row>
    <row r="3" customFormat="false" ht="15.75" hidden="false" customHeight="false" outlineLevel="0" collapsed="false">
      <c r="A3" s="2" t="n">
        <f aca="false">TIME(8,0,0)</f>
        <v>0.3333333333</v>
      </c>
      <c r="B3" s="1" t="n">
        <v>4</v>
      </c>
      <c r="C3" s="1" t="n">
        <v>13</v>
      </c>
      <c r="D3" s="1" t="n">
        <v>14</v>
      </c>
      <c r="E3" s="1" t="n">
        <v>5</v>
      </c>
      <c r="F3" s="3" t="n">
        <f aca="false">D3+E3</f>
        <v>19</v>
      </c>
    </row>
    <row r="4" customFormat="false" ht="15.75" hidden="false" customHeight="false" outlineLevel="0" collapsed="false">
      <c r="A4" s="2" t="n">
        <f aca="false">TIME(8,15,0)</f>
        <v>0.34375</v>
      </c>
      <c r="B4" s="1" t="n">
        <v>6</v>
      </c>
      <c r="C4" s="1" t="n">
        <v>14</v>
      </c>
      <c r="D4" s="1" t="n">
        <v>20</v>
      </c>
      <c r="E4" s="1" t="n">
        <v>8</v>
      </c>
      <c r="F4" s="3" t="n">
        <f aca="false">D4+E4</f>
        <v>28</v>
      </c>
    </row>
    <row r="5" customFormat="false" ht="15.75" hidden="false" customHeight="false" outlineLevel="0" collapsed="false">
      <c r="A5" s="2" t="n">
        <f aca="false">TIME(8,30,0)</f>
        <v>0.3541666667</v>
      </c>
      <c r="B5" s="1" t="n">
        <v>18</v>
      </c>
      <c r="C5" s="1" t="n">
        <v>12</v>
      </c>
      <c r="D5" s="1" t="n">
        <v>29</v>
      </c>
      <c r="E5" s="1" t="n">
        <v>10</v>
      </c>
      <c r="F5" s="3" t="n">
        <f aca="false">D5+E5</f>
        <v>39</v>
      </c>
    </row>
    <row r="6" customFormat="false" ht="15.75" hidden="false" customHeight="false" outlineLevel="0" collapsed="false">
      <c r="A6" s="2" t="n">
        <f aca="false">TIME(8,45,0)</f>
        <v>0.3645833333</v>
      </c>
      <c r="B6" s="1" t="n">
        <v>14</v>
      </c>
      <c r="C6" s="1" t="n">
        <v>9</v>
      </c>
      <c r="D6" s="1" t="n">
        <v>35</v>
      </c>
      <c r="E6" s="1" t="n">
        <v>10</v>
      </c>
      <c r="F6" s="3" t="n">
        <f aca="false">D6+E6</f>
        <v>45</v>
      </c>
    </row>
    <row r="7" customFormat="false" ht="15.75" hidden="false" customHeight="false" outlineLevel="0" collapsed="false">
      <c r="A7" s="4" t="s">
        <v>15</v>
      </c>
      <c r="B7" s="3" t="n">
        <f aca="false">SUM(B3:B6)</f>
        <v>42</v>
      </c>
      <c r="C7" s="3" t="n">
        <f aca="false">SUM(C3:C6)</f>
        <v>48</v>
      </c>
      <c r="D7" s="3" t="n">
        <f aca="false">SUM(D3:D6)</f>
        <v>98</v>
      </c>
      <c r="E7" s="3" t="n">
        <f aca="false">SUM(E3:E6)</f>
        <v>33</v>
      </c>
      <c r="F7" s="3" t="n">
        <f aca="false">SUM(F3:F6)</f>
        <v>131</v>
      </c>
      <c r="H7" s="5" t="n">
        <f aca="false">F7+C7</f>
        <v>179</v>
      </c>
      <c r="I7" s="5" t="n">
        <f aca="false">D7/F7</f>
        <v>0.7480916031</v>
      </c>
    </row>
    <row r="10" customFormat="false" ht="15.75" hidden="false" customHeight="false" outlineLevel="0" collapsed="false">
      <c r="A10" s="2" t="n">
        <f aca="false">TIME(12,30,0)</f>
        <v>0.5208333333</v>
      </c>
      <c r="B10" s="1" t="n">
        <v>6</v>
      </c>
      <c r="C10" s="1" t="n">
        <v>12</v>
      </c>
      <c r="D10" s="1" t="n">
        <v>25</v>
      </c>
      <c r="E10" s="1" t="n">
        <v>11</v>
      </c>
      <c r="F10" s="3" t="n">
        <f aca="false">D10+E10</f>
        <v>36</v>
      </c>
    </row>
    <row r="11" customFormat="false" ht="15.75" hidden="false" customHeight="false" outlineLevel="0" collapsed="false">
      <c r="A11" s="2" t="n">
        <f aca="false">TIME(12,45,0)</f>
        <v>0.53125</v>
      </c>
      <c r="B11" s="1" t="n">
        <v>2</v>
      </c>
      <c r="C11" s="1" t="n">
        <v>8</v>
      </c>
      <c r="D11" s="1" t="n">
        <v>32</v>
      </c>
      <c r="E11" s="1" t="n">
        <v>16</v>
      </c>
      <c r="F11" s="3" t="n">
        <f aca="false">D11+E11</f>
        <v>48</v>
      </c>
    </row>
    <row r="12" customFormat="false" ht="15.75" hidden="false" customHeight="false" outlineLevel="0" collapsed="false">
      <c r="A12" s="2" t="n">
        <f aca="false">TIME(13,0,0)</f>
        <v>0.5416666667</v>
      </c>
      <c r="B12" s="1" t="n">
        <v>4</v>
      </c>
      <c r="C12" s="1" t="n">
        <v>14</v>
      </c>
      <c r="D12" s="1" t="n">
        <v>21</v>
      </c>
      <c r="E12" s="1" t="n">
        <v>13</v>
      </c>
      <c r="F12" s="3" t="n">
        <f aca="false">D12+E12</f>
        <v>34</v>
      </c>
    </row>
    <row r="13" customFormat="false" ht="15.75" hidden="false" customHeight="false" outlineLevel="0" collapsed="false">
      <c r="A13" s="2" t="n">
        <f aca="false">TIME(13,15,0)</f>
        <v>0.5520833333</v>
      </c>
      <c r="B13" s="1" t="n">
        <v>5</v>
      </c>
      <c r="C13" s="1" t="n">
        <v>6</v>
      </c>
      <c r="D13" s="1" t="n">
        <v>29</v>
      </c>
      <c r="E13" s="1" t="n">
        <v>20</v>
      </c>
      <c r="F13" s="3" t="n">
        <f aca="false">D13+E13</f>
        <v>49</v>
      </c>
    </row>
    <row r="14" customFormat="false" ht="15.75" hidden="false" customHeight="false" outlineLevel="0" collapsed="false">
      <c r="A14" s="4" t="s">
        <v>16</v>
      </c>
      <c r="B14" s="3" t="n">
        <f aca="false">SUM(B10:B13)</f>
        <v>17</v>
      </c>
      <c r="C14" s="3" t="n">
        <f aca="false">SUM(C10:C13)</f>
        <v>40</v>
      </c>
      <c r="D14" s="3" t="n">
        <f aca="false">SUM(D10:D13)</f>
        <v>107</v>
      </c>
      <c r="E14" s="3" t="n">
        <f aca="false">SUM(E10:E13)</f>
        <v>60</v>
      </c>
      <c r="F14" s="3" t="n">
        <f aca="false">SUM(F10:F13)</f>
        <v>167</v>
      </c>
      <c r="H14" s="5" t="n">
        <f aca="false">F14+C14</f>
        <v>207</v>
      </c>
      <c r="I14" s="5" t="n">
        <f aca="false">D14/F14</f>
        <v>0.6407185629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H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customHeight="true" zeroHeight="false" outlineLevelRow="0" outlineLevelCol="0"/>
  <sheetData>
    <row r="1" customFormat="false" ht="15.75" hidden="false" customHeight="false" outlineLevel="0" collapsed="false">
      <c r="A1" s="1" t="s">
        <v>8</v>
      </c>
      <c r="B1" s="1" t="s">
        <v>17</v>
      </c>
      <c r="C1" s="1"/>
      <c r="D1" s="1"/>
      <c r="E1" s="1"/>
      <c r="F1" s="1"/>
    </row>
    <row r="2" customFormat="false" ht="15.75" hidden="false" customHeight="false" outlineLevel="0" collapsed="false"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</row>
    <row r="3" customFormat="false" ht="15.75" hidden="false" customHeight="false" outlineLevel="0" collapsed="false">
      <c r="A3" s="2" t="n">
        <f aca="false">TIME(8,0,0)</f>
        <v>0.3333333333</v>
      </c>
      <c r="B3" s="1" t="n">
        <v>11</v>
      </c>
      <c r="C3" s="1" t="n">
        <v>11</v>
      </c>
      <c r="D3" s="1" t="n">
        <v>35</v>
      </c>
      <c r="E3" s="1" t="n">
        <v>10</v>
      </c>
      <c r="F3" s="3" t="n">
        <f aca="false">D3+E3</f>
        <v>45</v>
      </c>
    </row>
    <row r="4" customFormat="false" ht="15.75" hidden="false" customHeight="false" outlineLevel="0" collapsed="false">
      <c r="A4" s="2" t="n">
        <f aca="false">TIME(8,15,0)</f>
        <v>0.34375</v>
      </c>
      <c r="B4" s="1" t="n">
        <v>10</v>
      </c>
      <c r="C4" s="1" t="n">
        <v>10</v>
      </c>
      <c r="D4" s="1" t="n">
        <v>25</v>
      </c>
      <c r="E4" s="1" t="n">
        <v>16</v>
      </c>
      <c r="F4" s="3" t="n">
        <f aca="false">D4+E4</f>
        <v>41</v>
      </c>
    </row>
    <row r="5" customFormat="false" ht="15.75" hidden="false" customHeight="false" outlineLevel="0" collapsed="false">
      <c r="A5" s="2" t="n">
        <f aca="false">TIME(8,30,0)</f>
        <v>0.3541666667</v>
      </c>
      <c r="B5" s="1" t="n">
        <v>12</v>
      </c>
      <c r="C5" s="1" t="n">
        <v>8</v>
      </c>
      <c r="D5" s="1" t="n">
        <v>26</v>
      </c>
      <c r="E5" s="1" t="n">
        <v>10</v>
      </c>
      <c r="F5" s="3" t="n">
        <f aca="false">D5+E5</f>
        <v>36</v>
      </c>
    </row>
    <row r="6" customFormat="false" ht="15.75" hidden="false" customHeight="false" outlineLevel="0" collapsed="false">
      <c r="A6" s="2" t="n">
        <f aca="false">TIME(8,45,0)</f>
        <v>0.3645833333</v>
      </c>
      <c r="B6" s="1" t="n">
        <v>6</v>
      </c>
      <c r="C6" s="1" t="n">
        <v>8</v>
      </c>
      <c r="D6" s="1" t="n">
        <v>25</v>
      </c>
      <c r="E6" s="1" t="n">
        <v>11</v>
      </c>
      <c r="F6" s="3" t="n">
        <f aca="false">D6+E6</f>
        <v>36</v>
      </c>
    </row>
    <row r="7" customFormat="false" ht="15.75" hidden="false" customHeight="false" outlineLevel="0" collapsed="false">
      <c r="A7" s="4" t="s">
        <v>15</v>
      </c>
      <c r="B7" s="3" t="n">
        <f aca="false">SUM(B3:B6)</f>
        <v>39</v>
      </c>
      <c r="C7" s="3" t="n">
        <f aca="false">SUM(C3:C6)</f>
        <v>37</v>
      </c>
      <c r="D7" s="3" t="n">
        <f aca="false">SUM(D3:D6)</f>
        <v>111</v>
      </c>
      <c r="E7" s="3" t="n">
        <f aca="false">SUM(E3:E6)</f>
        <v>47</v>
      </c>
      <c r="F7" s="3" t="n">
        <f aca="false">SUM(F3:F6)</f>
        <v>158</v>
      </c>
      <c r="H7" s="5" t="n">
        <f aca="false">D7/F7</f>
        <v>0.7025316456</v>
      </c>
    </row>
    <row r="10" customFormat="false" ht="15.75" hidden="false" customHeight="false" outlineLevel="0" collapsed="false">
      <c r="A10" s="2" t="n">
        <f aca="false">TIME(12,30,0)</f>
        <v>0.5208333333</v>
      </c>
      <c r="B10" s="1" t="n">
        <v>5</v>
      </c>
      <c r="C10" s="1" t="n">
        <v>5</v>
      </c>
      <c r="D10" s="1" t="n">
        <v>19</v>
      </c>
      <c r="E10" s="1" t="n">
        <v>12</v>
      </c>
      <c r="F10" s="3" t="n">
        <f aca="false">D10+E10</f>
        <v>31</v>
      </c>
    </row>
    <row r="11" customFormat="false" ht="15.75" hidden="false" customHeight="false" outlineLevel="0" collapsed="false">
      <c r="A11" s="2" t="n">
        <f aca="false">TIME(12,45,0)</f>
        <v>0.53125</v>
      </c>
      <c r="B11" s="1" t="n">
        <v>2</v>
      </c>
      <c r="C11" s="1" t="n">
        <v>8</v>
      </c>
      <c r="D11" s="1" t="n">
        <v>25</v>
      </c>
      <c r="E11" s="1" t="n">
        <v>11</v>
      </c>
      <c r="F11" s="3" t="n">
        <f aca="false">D11+E11</f>
        <v>36</v>
      </c>
    </row>
    <row r="12" customFormat="false" ht="15.75" hidden="false" customHeight="false" outlineLevel="0" collapsed="false">
      <c r="A12" s="2" t="n">
        <f aca="false">TIME(13,0,0)</f>
        <v>0.5416666667</v>
      </c>
      <c r="B12" s="1" t="n">
        <v>1</v>
      </c>
      <c r="C12" s="1" t="n">
        <v>8</v>
      </c>
      <c r="D12" s="1" t="n">
        <v>33</v>
      </c>
      <c r="E12" s="1" t="n">
        <v>10</v>
      </c>
      <c r="F12" s="3" t="n">
        <f aca="false">D12+E12</f>
        <v>43</v>
      </c>
    </row>
    <row r="13" customFormat="false" ht="15.75" hidden="false" customHeight="false" outlineLevel="0" collapsed="false">
      <c r="A13" s="2" t="n">
        <f aca="false">TIME(13,15,0)</f>
        <v>0.5520833333</v>
      </c>
      <c r="B13" s="1" t="n">
        <v>2</v>
      </c>
      <c r="C13" s="1" t="n">
        <v>13</v>
      </c>
      <c r="D13" s="1" t="n">
        <v>20</v>
      </c>
      <c r="E13" s="1" t="n">
        <v>15</v>
      </c>
      <c r="F13" s="3" t="n">
        <f aca="false">D13+E13</f>
        <v>35</v>
      </c>
    </row>
    <row r="14" customFormat="false" ht="15.75" hidden="false" customHeight="false" outlineLevel="0" collapsed="false">
      <c r="A14" s="4" t="s">
        <v>16</v>
      </c>
      <c r="B14" s="3" t="n">
        <f aca="false">SUM(B10:B13)</f>
        <v>10</v>
      </c>
      <c r="C14" s="3" t="n">
        <f aca="false">SUM(C10:C13)</f>
        <v>34</v>
      </c>
      <c r="D14" s="3" t="n">
        <f aca="false">SUM(D10:D13)</f>
        <v>97</v>
      </c>
      <c r="E14" s="3" t="n">
        <f aca="false">SUM(E10:E13)</f>
        <v>48</v>
      </c>
      <c r="F14" s="3" t="n">
        <f aca="false">SUM(F10:F13)</f>
        <v>145</v>
      </c>
      <c r="H14" s="5" t="n">
        <f aca="false">D14/F14</f>
        <v>0.6689655172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.75" customHeight="true" zeroHeight="false" outlineLevelRow="0" outlineLevelCol="0"/>
  <sheetData>
    <row r="1" customFormat="false" ht="15.75" hidden="false" customHeight="false" outlineLevel="0" collapsed="false">
      <c r="A1" s="6" t="s">
        <v>18</v>
      </c>
    </row>
    <row r="2" customFormat="false" ht="15.75" hidden="false" customHeight="false" outlineLevel="0" collapsed="false">
      <c r="A2" s="1" t="s">
        <v>10</v>
      </c>
      <c r="B2" s="5" t="n">
        <f aca="false">Eastbound!B7+Westbound!B7</f>
        <v>81</v>
      </c>
    </row>
    <row r="3" customFormat="false" ht="15.75" hidden="false" customHeight="false" outlineLevel="0" collapsed="false">
      <c r="A3" s="1" t="s">
        <v>19</v>
      </c>
      <c r="B3" s="5" t="n">
        <f aca="false">Eastbound!C7+Westbound!C7</f>
        <v>85</v>
      </c>
    </row>
    <row r="4" customFormat="false" ht="15.75" hidden="false" customHeight="false" outlineLevel="0" collapsed="false">
      <c r="A4" s="1" t="s">
        <v>20</v>
      </c>
      <c r="B4" s="5" t="n">
        <f aca="false">Eastbound!F7+Westbound!F7</f>
        <v>289</v>
      </c>
    </row>
    <row r="5" customFormat="false" ht="15.75" hidden="false" customHeight="false" outlineLevel="0" collapsed="false">
      <c r="A5" s="1" t="s">
        <v>21</v>
      </c>
      <c r="B5" s="7" t="n">
        <f aca="false">B2/(B2+B3+B4)</f>
        <v>0.178021978</v>
      </c>
    </row>
    <row r="6" customFormat="false" ht="15.75" hidden="false" customHeight="false" outlineLevel="0" collapsed="false">
      <c r="A6" s="1" t="s">
        <v>22</v>
      </c>
      <c r="B6" s="7" t="n">
        <f aca="false">(Eastbound!D7+Westbound!D7)/B4</f>
        <v>0.723183391</v>
      </c>
    </row>
    <row r="7" customFormat="false" ht="15.75" hidden="false" customHeight="false" outlineLevel="0" collapsed="false">
      <c r="A7" s="1"/>
    </row>
    <row r="8" customFormat="false" ht="15.75" hidden="false" customHeight="false" outlineLevel="0" collapsed="false">
      <c r="A8" s="6" t="s">
        <v>23</v>
      </c>
    </row>
    <row r="9" customFormat="false" ht="15.75" hidden="false" customHeight="false" outlineLevel="0" collapsed="false">
      <c r="A9" s="1" t="s">
        <v>10</v>
      </c>
      <c r="B9" s="5" t="n">
        <f aca="false">Eastbound!B14+Westbound!B14</f>
        <v>27</v>
      </c>
    </row>
    <row r="10" customFormat="false" ht="15.75" hidden="false" customHeight="false" outlineLevel="0" collapsed="false">
      <c r="A10" s="1" t="s">
        <v>19</v>
      </c>
      <c r="B10" s="5" t="n">
        <f aca="false">Eastbound!C14+Westbound!C14</f>
        <v>74</v>
      </c>
    </row>
    <row r="11" customFormat="false" ht="15.75" hidden="false" customHeight="false" outlineLevel="0" collapsed="false">
      <c r="A11" s="1" t="s">
        <v>20</v>
      </c>
      <c r="B11" s="5" t="n">
        <f aca="false">Eastbound!F14+Westbound!F14</f>
        <v>312</v>
      </c>
    </row>
    <row r="12" customFormat="false" ht="15.75" hidden="false" customHeight="false" outlineLevel="0" collapsed="false">
      <c r="A12" s="1" t="s">
        <v>21</v>
      </c>
      <c r="B12" s="7" t="n">
        <f aca="false">B9/(B9+B10+B11)</f>
        <v>0.06537530266</v>
      </c>
    </row>
    <row r="13" customFormat="false" ht="15.75" hidden="false" customHeight="false" outlineLevel="0" collapsed="false">
      <c r="A13" s="1" t="s">
        <v>22</v>
      </c>
      <c r="B13" s="7" t="n">
        <f aca="false">(Eastbound!D14+Westbound!D14)/B11</f>
        <v>0.6538461538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en-GB</dc:language>
  <cp:lastModifiedBy/>
  <cp:revision>0</cp:revision>
  <dc:subject/>
  <dc:title/>
</cp:coreProperties>
</file>